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080" windowHeight="10440" tabRatio="723"/>
  </bookViews>
  <sheets>
    <sheet name="Раздел 3" sheetId="1" r:id="rId1"/>
    <sheet name="расчет показателей программы" sheetId="5" state="hidden" r:id="rId2"/>
  </sheets>
  <definedNames>
    <definedName name="_xlnm._FilterDatabase" localSheetId="0" hidden="1">'Раздел 3'!$M$1:$M$227</definedName>
    <definedName name="_xlnm._FilterDatabase" localSheetId="1" hidden="1">'расчет показателей программы'!$A$5:$K$122</definedName>
    <definedName name="sub_1300" localSheetId="0">'Раздел 3'!#REF!</definedName>
    <definedName name="_xlnm.Print_Titles" localSheetId="0">'Раздел 3'!$10:$11</definedName>
    <definedName name="_xlnm.Print_Titles" localSheetId="1">'расчет показателей программы'!$5:$7</definedName>
    <definedName name="_xlnm.Print_Area" localSheetId="0">'Раздел 3'!$A$1:$M$227</definedName>
    <definedName name="_xlnm.Print_Area" localSheetId="1">'расчет показателей программы'!$A$1:$J$122</definedName>
  </definedNames>
  <calcPr calcId="152511" fullPrecision="0"/>
</workbook>
</file>

<file path=xl/calcChain.xml><?xml version="1.0" encoding="utf-8"?>
<calcChain xmlns="http://schemas.openxmlformats.org/spreadsheetml/2006/main">
  <c r="I111" i="5" l="1"/>
  <c r="G111" i="5"/>
  <c r="E111" i="5"/>
  <c r="I110" i="5"/>
  <c r="G110" i="5"/>
  <c r="E110" i="5"/>
  <c r="I100" i="5"/>
  <c r="G100" i="5"/>
  <c r="E100" i="5"/>
  <c r="I93" i="5"/>
  <c r="G93" i="5"/>
  <c r="E93" i="5"/>
  <c r="B51" i="5"/>
  <c r="A51" i="5"/>
  <c r="I32" i="5"/>
  <c r="G32" i="5"/>
  <c r="E32" i="5"/>
  <c r="A28" i="5"/>
  <c r="I12" i="5"/>
  <c r="G12" i="5"/>
  <c r="E12" i="5"/>
  <c r="D227" i="1"/>
  <c r="C227" i="1"/>
  <c r="D225" i="1"/>
  <c r="C225" i="1"/>
  <c r="L224" i="1"/>
  <c r="K224" i="1"/>
  <c r="J224" i="1"/>
  <c r="I224" i="1"/>
  <c r="H224" i="1"/>
  <c r="G224" i="1"/>
  <c r="C224" i="1" s="1"/>
  <c r="F224" i="1"/>
  <c r="E224" i="1"/>
  <c r="D224" i="1"/>
  <c r="L221" i="1"/>
  <c r="K221" i="1"/>
  <c r="J221" i="1"/>
  <c r="I221" i="1"/>
  <c r="H221" i="1"/>
  <c r="G221" i="1"/>
  <c r="F221" i="1"/>
  <c r="E221" i="1"/>
  <c r="C221" i="1" s="1"/>
  <c r="D221" i="1"/>
  <c r="L220" i="1"/>
  <c r="K220" i="1"/>
  <c r="K219" i="1" s="1"/>
  <c r="J220" i="1"/>
  <c r="I220" i="1"/>
  <c r="H220" i="1"/>
  <c r="G220" i="1"/>
  <c r="G219" i="1" s="1"/>
  <c r="F220" i="1"/>
  <c r="E220" i="1"/>
  <c r="D220" i="1"/>
  <c r="L219" i="1"/>
  <c r="J219" i="1"/>
  <c r="I219" i="1"/>
  <c r="H219" i="1"/>
  <c r="F219" i="1"/>
  <c r="E219" i="1"/>
  <c r="D219" i="1"/>
  <c r="L218" i="1"/>
  <c r="K218" i="1"/>
  <c r="J218" i="1"/>
  <c r="I218" i="1"/>
  <c r="H218" i="1"/>
  <c r="G218" i="1"/>
  <c r="F218" i="1"/>
  <c r="E218" i="1"/>
  <c r="D218" i="1"/>
  <c r="C218" i="1"/>
  <c r="L217" i="1"/>
  <c r="K217" i="1"/>
  <c r="J217" i="1"/>
  <c r="I217" i="1"/>
  <c r="I216" i="1" s="1"/>
  <c r="H217" i="1"/>
  <c r="G217" i="1"/>
  <c r="F217" i="1"/>
  <c r="E217" i="1"/>
  <c r="C217" i="1" s="1"/>
  <c r="C216" i="1" s="1"/>
  <c r="D217" i="1"/>
  <c r="L216" i="1"/>
  <c r="K216" i="1"/>
  <c r="J216" i="1"/>
  <c r="H216" i="1"/>
  <c r="G216" i="1"/>
  <c r="F216" i="1"/>
  <c r="D216" i="1"/>
  <c r="L215" i="1"/>
  <c r="K215" i="1"/>
  <c r="J215" i="1"/>
  <c r="I215" i="1"/>
  <c r="H215" i="1"/>
  <c r="G215" i="1"/>
  <c r="F215" i="1"/>
  <c r="E215" i="1"/>
  <c r="C215" i="1" s="1"/>
  <c r="D215" i="1"/>
  <c r="L214" i="1"/>
  <c r="K214" i="1"/>
  <c r="K213" i="1" s="1"/>
  <c r="J214" i="1"/>
  <c r="I214" i="1"/>
  <c r="H214" i="1"/>
  <c r="G214" i="1"/>
  <c r="G213" i="1" s="1"/>
  <c r="F214" i="1"/>
  <c r="E214" i="1"/>
  <c r="D214" i="1"/>
  <c r="L213" i="1"/>
  <c r="J213" i="1"/>
  <c r="I213" i="1"/>
  <c r="H213" i="1"/>
  <c r="F213" i="1"/>
  <c r="E213" i="1"/>
  <c r="D213" i="1"/>
  <c r="L212" i="1"/>
  <c r="K212" i="1"/>
  <c r="J212" i="1"/>
  <c r="I212" i="1"/>
  <c r="H212" i="1"/>
  <c r="G212" i="1"/>
  <c r="C212" i="1" s="1"/>
  <c r="F212" i="1"/>
  <c r="E212" i="1"/>
  <c r="D212" i="1"/>
  <c r="L211" i="1"/>
  <c r="K211" i="1"/>
  <c r="J211" i="1"/>
  <c r="I211" i="1"/>
  <c r="I210" i="1" s="1"/>
  <c r="H211" i="1"/>
  <c r="G211" i="1"/>
  <c r="F211" i="1"/>
  <c r="E211" i="1"/>
  <c r="C211" i="1" s="1"/>
  <c r="D211" i="1"/>
  <c r="L210" i="1"/>
  <c r="K210" i="1"/>
  <c r="J210" i="1"/>
  <c r="H210" i="1"/>
  <c r="G210" i="1"/>
  <c r="F210" i="1"/>
  <c r="D210" i="1"/>
  <c r="L209" i="1"/>
  <c r="K209" i="1"/>
  <c r="J209" i="1"/>
  <c r="I209" i="1"/>
  <c r="H209" i="1"/>
  <c r="G209" i="1"/>
  <c r="F209" i="1"/>
  <c r="E209" i="1"/>
  <c r="C209" i="1" s="1"/>
  <c r="D209" i="1"/>
  <c r="L208" i="1"/>
  <c r="K208" i="1"/>
  <c r="K207" i="1" s="1"/>
  <c r="J208" i="1"/>
  <c r="I208" i="1"/>
  <c r="H208" i="1"/>
  <c r="G208" i="1"/>
  <c r="G207" i="1" s="1"/>
  <c r="F208" i="1"/>
  <c r="E208" i="1"/>
  <c r="D208" i="1"/>
  <c r="L207" i="1"/>
  <c r="J207" i="1"/>
  <c r="I207" i="1"/>
  <c r="H207" i="1"/>
  <c r="F207" i="1"/>
  <c r="E207" i="1"/>
  <c r="D207" i="1"/>
  <c r="K206" i="1"/>
  <c r="G206" i="1"/>
  <c r="D206" i="1"/>
  <c r="L205" i="1"/>
  <c r="K205" i="1"/>
  <c r="J205" i="1"/>
  <c r="I205" i="1"/>
  <c r="H205" i="1"/>
  <c r="E205" i="1"/>
  <c r="E204" i="1" s="1"/>
  <c r="K204" i="1"/>
  <c r="I203" i="1"/>
  <c r="E203" i="1"/>
  <c r="C197" i="1"/>
  <c r="C196" i="1"/>
  <c r="C195" i="1"/>
  <c r="C194" i="1"/>
  <c r="C193" i="1"/>
  <c r="C192" i="1"/>
  <c r="C191" i="1"/>
  <c r="C190" i="1"/>
  <c r="C189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L141" i="1"/>
  <c r="K141" i="1"/>
  <c r="J141" i="1"/>
  <c r="I141" i="1"/>
  <c r="H141" i="1"/>
  <c r="G141" i="1"/>
  <c r="F141" i="1"/>
  <c r="E141" i="1"/>
  <c r="D141" i="1"/>
  <c r="C141" i="1" s="1"/>
  <c r="C140" i="1"/>
  <c r="C139" i="1"/>
  <c r="L138" i="1"/>
  <c r="K138" i="1"/>
  <c r="J138" i="1"/>
  <c r="I138" i="1"/>
  <c r="H138" i="1"/>
  <c r="G138" i="1"/>
  <c r="F138" i="1"/>
  <c r="E138" i="1"/>
  <c r="D138" i="1"/>
  <c r="C138" i="1" s="1"/>
  <c r="C137" i="1"/>
  <c r="C136" i="1"/>
  <c r="L135" i="1"/>
  <c r="K135" i="1"/>
  <c r="J135" i="1"/>
  <c r="I135" i="1"/>
  <c r="H135" i="1"/>
  <c r="G135" i="1"/>
  <c r="F135" i="1"/>
  <c r="E135" i="1"/>
  <c r="D135" i="1"/>
  <c r="C135" i="1" s="1"/>
  <c r="C134" i="1"/>
  <c r="C133" i="1"/>
  <c r="L132" i="1"/>
  <c r="K132" i="1"/>
  <c r="J132" i="1"/>
  <c r="I132" i="1"/>
  <c r="H132" i="1"/>
  <c r="G132" i="1"/>
  <c r="F132" i="1"/>
  <c r="E132" i="1"/>
  <c r="D132" i="1"/>
  <c r="C132" i="1" s="1"/>
  <c r="C131" i="1"/>
  <c r="C130" i="1"/>
  <c r="L129" i="1"/>
  <c r="K129" i="1"/>
  <c r="J129" i="1"/>
  <c r="I129" i="1"/>
  <c r="H129" i="1"/>
  <c r="G129" i="1"/>
  <c r="F129" i="1"/>
  <c r="E129" i="1"/>
  <c r="D129" i="1"/>
  <c r="C129" i="1" s="1"/>
  <c r="C128" i="1"/>
  <c r="C127" i="1"/>
  <c r="L126" i="1"/>
  <c r="K126" i="1"/>
  <c r="J126" i="1"/>
  <c r="I126" i="1"/>
  <c r="H126" i="1"/>
  <c r="G126" i="1"/>
  <c r="F126" i="1"/>
  <c r="E126" i="1"/>
  <c r="D126" i="1"/>
  <c r="C126" i="1" s="1"/>
  <c r="C125" i="1"/>
  <c r="C124" i="1"/>
  <c r="L123" i="1"/>
  <c r="K123" i="1"/>
  <c r="J123" i="1"/>
  <c r="I123" i="1"/>
  <c r="H123" i="1"/>
  <c r="G123" i="1"/>
  <c r="F123" i="1"/>
  <c r="E123" i="1"/>
  <c r="D123" i="1"/>
  <c r="C123" i="1" s="1"/>
  <c r="C121" i="1"/>
  <c r="C120" i="1"/>
  <c r="L119" i="1"/>
  <c r="K119" i="1"/>
  <c r="J119" i="1"/>
  <c r="I119" i="1"/>
  <c r="H119" i="1"/>
  <c r="G119" i="1"/>
  <c r="F119" i="1"/>
  <c r="E119" i="1"/>
  <c r="D119" i="1"/>
  <c r="C119" i="1" s="1"/>
  <c r="L116" i="1"/>
  <c r="K116" i="1"/>
  <c r="J116" i="1"/>
  <c r="I116" i="1"/>
  <c r="H116" i="1"/>
  <c r="G116" i="1"/>
  <c r="F116" i="1"/>
  <c r="E116" i="1"/>
  <c r="D116" i="1"/>
  <c r="C116" i="1"/>
  <c r="L113" i="1"/>
  <c r="K113" i="1"/>
  <c r="J113" i="1"/>
  <c r="I113" i="1"/>
  <c r="H113" i="1"/>
  <c r="G113" i="1"/>
  <c r="F113" i="1"/>
  <c r="E113" i="1"/>
  <c r="D113" i="1"/>
  <c r="C113" i="1"/>
  <c r="C102" i="1"/>
  <c r="L101" i="1"/>
  <c r="K101" i="1"/>
  <c r="J101" i="1"/>
  <c r="I101" i="1"/>
  <c r="H101" i="1"/>
  <c r="G101" i="1"/>
  <c r="F101" i="1"/>
  <c r="E101" i="1"/>
  <c r="D101" i="1"/>
  <c r="C100" i="1"/>
  <c r="C99" i="1"/>
  <c r="C98" i="1" s="1"/>
  <c r="L98" i="1"/>
  <c r="K98" i="1"/>
  <c r="J98" i="1"/>
  <c r="I98" i="1"/>
  <c r="H98" i="1"/>
  <c r="G98" i="1"/>
  <c r="F98" i="1"/>
  <c r="E98" i="1"/>
  <c r="D98" i="1"/>
  <c r="C97" i="1"/>
  <c r="C96" i="1"/>
  <c r="C95" i="1" s="1"/>
  <c r="L95" i="1"/>
  <c r="K95" i="1"/>
  <c r="J95" i="1"/>
  <c r="I95" i="1"/>
  <c r="H95" i="1"/>
  <c r="G95" i="1"/>
  <c r="F95" i="1"/>
  <c r="E95" i="1"/>
  <c r="D95" i="1"/>
  <c r="L94" i="1"/>
  <c r="L203" i="1" s="1"/>
  <c r="K94" i="1"/>
  <c r="K203" i="1" s="1"/>
  <c r="J94" i="1"/>
  <c r="J203" i="1" s="1"/>
  <c r="I94" i="1"/>
  <c r="H94" i="1"/>
  <c r="H203" i="1" s="1"/>
  <c r="G94" i="1"/>
  <c r="G203" i="1" s="1"/>
  <c r="F94" i="1"/>
  <c r="F203" i="1" s="1"/>
  <c r="E94" i="1"/>
  <c r="D94" i="1"/>
  <c r="C94" i="1" s="1"/>
  <c r="L93" i="1"/>
  <c r="L92" i="1" s="1"/>
  <c r="K93" i="1"/>
  <c r="J93" i="1"/>
  <c r="I93" i="1"/>
  <c r="H93" i="1"/>
  <c r="H92" i="1" s="1"/>
  <c r="G93" i="1"/>
  <c r="F93" i="1"/>
  <c r="E93" i="1"/>
  <c r="D93" i="1"/>
  <c r="D92" i="1" s="1"/>
  <c r="K92" i="1"/>
  <c r="J92" i="1"/>
  <c r="G92" i="1"/>
  <c r="F92" i="1"/>
  <c r="C76" i="1"/>
  <c r="C75" i="1"/>
  <c r="G74" i="1"/>
  <c r="F74" i="1"/>
  <c r="E74" i="1"/>
  <c r="D74" i="1"/>
  <c r="L71" i="1"/>
  <c r="K71" i="1"/>
  <c r="J71" i="1"/>
  <c r="I71" i="1"/>
  <c r="H71" i="1"/>
  <c r="C70" i="1"/>
  <c r="C69" i="1"/>
  <c r="C68" i="1" s="1"/>
  <c r="C67" i="1"/>
  <c r="C66" i="1"/>
  <c r="C65" i="1" s="1"/>
  <c r="L65" i="1"/>
  <c r="K65" i="1"/>
  <c r="J65" i="1"/>
  <c r="I65" i="1"/>
  <c r="H65" i="1"/>
  <c r="G65" i="1"/>
  <c r="F65" i="1"/>
  <c r="E65" i="1"/>
  <c r="D65" i="1"/>
  <c r="L64" i="1"/>
  <c r="L62" i="1" s="1"/>
  <c r="K64" i="1"/>
  <c r="J64" i="1"/>
  <c r="J62" i="1" s="1"/>
  <c r="I64" i="1"/>
  <c r="H64" i="1"/>
  <c r="H62" i="1" s="1"/>
  <c r="G64" i="1"/>
  <c r="F64" i="1"/>
  <c r="F62" i="1" s="1"/>
  <c r="E64" i="1"/>
  <c r="D64" i="1"/>
  <c r="D62" i="1" s="1"/>
  <c r="C64" i="1"/>
  <c r="C63" i="1"/>
  <c r="C62" i="1" s="1"/>
  <c r="K62" i="1"/>
  <c r="I62" i="1"/>
  <c r="G62" i="1"/>
  <c r="E62" i="1"/>
  <c r="C61" i="1"/>
  <c r="D59" i="1"/>
  <c r="C59" i="1" s="1"/>
  <c r="C58" i="1"/>
  <c r="C57" i="1"/>
  <c r="C56" i="1" s="1"/>
  <c r="D56" i="1"/>
  <c r="C55" i="1"/>
  <c r="L54" i="1"/>
  <c r="L223" i="1" s="1"/>
  <c r="L222" i="1" s="1"/>
  <c r="K54" i="1"/>
  <c r="K223" i="1" s="1"/>
  <c r="K222" i="1" s="1"/>
  <c r="C52" i="1"/>
  <c r="C51" i="1"/>
  <c r="C50" i="1" s="1"/>
  <c r="C49" i="1"/>
  <c r="C48" i="1"/>
  <c r="C47" i="1" s="1"/>
  <c r="L47" i="1"/>
  <c r="K47" i="1"/>
  <c r="J47" i="1"/>
  <c r="I47" i="1"/>
  <c r="H47" i="1"/>
  <c r="G47" i="1"/>
  <c r="F47" i="1"/>
  <c r="E47" i="1"/>
  <c r="D47" i="1"/>
  <c r="C46" i="1"/>
  <c r="C45" i="1"/>
  <c r="C44" i="1" s="1"/>
  <c r="L44" i="1"/>
  <c r="K44" i="1"/>
  <c r="J44" i="1"/>
  <c r="I44" i="1"/>
  <c r="H44" i="1"/>
  <c r="G44" i="1"/>
  <c r="F44" i="1"/>
  <c r="E44" i="1"/>
  <c r="D44" i="1"/>
  <c r="L43" i="1"/>
  <c r="L206" i="1" s="1"/>
  <c r="L204" i="1" s="1"/>
  <c r="K43" i="1"/>
  <c r="K41" i="1" s="1"/>
  <c r="J43" i="1"/>
  <c r="J41" i="1" s="1"/>
  <c r="I43" i="1"/>
  <c r="I206" i="1" s="1"/>
  <c r="H43" i="1"/>
  <c r="H206" i="1" s="1"/>
  <c r="H204" i="1" s="1"/>
  <c r="G43" i="1"/>
  <c r="F43" i="1"/>
  <c r="C43" i="1" s="1"/>
  <c r="E43" i="1"/>
  <c r="E206" i="1" s="1"/>
  <c r="G42" i="1"/>
  <c r="G205" i="1" s="1"/>
  <c r="G204" i="1" s="1"/>
  <c r="F42" i="1"/>
  <c r="F41" i="1" s="1"/>
  <c r="E42" i="1"/>
  <c r="D42" i="1"/>
  <c r="D205" i="1" s="1"/>
  <c r="L41" i="1"/>
  <c r="I41" i="1"/>
  <c r="H41" i="1"/>
  <c r="E41" i="1"/>
  <c r="D41" i="1"/>
  <c r="C40" i="1"/>
  <c r="C37" i="1"/>
  <c r="C36" i="1"/>
  <c r="C35" i="1" s="1"/>
  <c r="L35" i="1"/>
  <c r="K35" i="1"/>
  <c r="J35" i="1"/>
  <c r="I35" i="1"/>
  <c r="H35" i="1"/>
  <c r="G35" i="1"/>
  <c r="F35" i="1"/>
  <c r="E35" i="1"/>
  <c r="D35" i="1"/>
  <c r="C34" i="1"/>
  <c r="C33" i="1"/>
  <c r="C32" i="1" s="1"/>
  <c r="L32" i="1"/>
  <c r="K32" i="1"/>
  <c r="J32" i="1"/>
  <c r="I32" i="1"/>
  <c r="H32" i="1"/>
  <c r="G32" i="1"/>
  <c r="F32" i="1"/>
  <c r="E32" i="1"/>
  <c r="D32" i="1"/>
  <c r="C31" i="1"/>
  <c r="C30" i="1"/>
  <c r="C29" i="1" s="1"/>
  <c r="L29" i="1"/>
  <c r="K29" i="1"/>
  <c r="J29" i="1"/>
  <c r="I29" i="1"/>
  <c r="H29" i="1"/>
  <c r="G29" i="1"/>
  <c r="F29" i="1"/>
  <c r="E29" i="1"/>
  <c r="D29" i="1"/>
  <c r="L28" i="1"/>
  <c r="K28" i="1"/>
  <c r="K26" i="1" s="1"/>
  <c r="J28" i="1"/>
  <c r="I28" i="1"/>
  <c r="H28" i="1"/>
  <c r="G28" i="1"/>
  <c r="C28" i="1" s="1"/>
  <c r="F28" i="1"/>
  <c r="E28" i="1"/>
  <c r="L27" i="1"/>
  <c r="L26" i="1" s="1"/>
  <c r="K27" i="1"/>
  <c r="J27" i="1"/>
  <c r="I27" i="1"/>
  <c r="I26" i="1" s="1"/>
  <c r="H27" i="1"/>
  <c r="H26" i="1" s="1"/>
  <c r="G27" i="1"/>
  <c r="F27" i="1"/>
  <c r="E27" i="1"/>
  <c r="E26" i="1" s="1"/>
  <c r="D27" i="1"/>
  <c r="D26" i="1" s="1"/>
  <c r="J26" i="1"/>
  <c r="F26" i="1"/>
  <c r="C25" i="1"/>
  <c r="C23" i="1" s="1"/>
  <c r="C24" i="1"/>
  <c r="L23" i="1"/>
  <c r="K23" i="1"/>
  <c r="J23" i="1"/>
  <c r="I23" i="1"/>
  <c r="H23" i="1"/>
  <c r="G23" i="1"/>
  <c r="F23" i="1"/>
  <c r="E23" i="1"/>
  <c r="D23" i="1"/>
  <c r="C22" i="1"/>
  <c r="C20" i="1" s="1"/>
  <c r="C21" i="1"/>
  <c r="L20" i="1"/>
  <c r="K20" i="1"/>
  <c r="J20" i="1"/>
  <c r="I20" i="1"/>
  <c r="H20" i="1"/>
  <c r="G20" i="1"/>
  <c r="F20" i="1"/>
  <c r="E20" i="1"/>
  <c r="D20" i="1"/>
  <c r="C19" i="1"/>
  <c r="C17" i="1" s="1"/>
  <c r="C18" i="1"/>
  <c r="L17" i="1"/>
  <c r="K17" i="1"/>
  <c r="J17" i="1"/>
  <c r="I17" i="1"/>
  <c r="H17" i="1"/>
  <c r="G17" i="1"/>
  <c r="F17" i="1"/>
  <c r="E17" i="1"/>
  <c r="D17" i="1"/>
  <c r="C16" i="1"/>
  <c r="C14" i="1" s="1"/>
  <c r="C15" i="1"/>
  <c r="L14" i="1"/>
  <c r="K14" i="1"/>
  <c r="J14" i="1"/>
  <c r="I14" i="1"/>
  <c r="H14" i="1"/>
  <c r="G14" i="1"/>
  <c r="F14" i="1"/>
  <c r="E14" i="1"/>
  <c r="D14" i="1"/>
  <c r="D204" i="1" l="1"/>
  <c r="I204" i="1"/>
  <c r="C210" i="1"/>
  <c r="C219" i="1"/>
  <c r="C214" i="1"/>
  <c r="C213" i="1" s="1"/>
  <c r="C27" i="1"/>
  <c r="C26" i="1" s="1"/>
  <c r="G41" i="1"/>
  <c r="L53" i="1"/>
  <c r="J54" i="1"/>
  <c r="E92" i="1"/>
  <c r="I92" i="1"/>
  <c r="C93" i="1"/>
  <c r="C92" i="1" s="1"/>
  <c r="D203" i="1"/>
  <c r="C203" i="1" s="1"/>
  <c r="F206" i="1"/>
  <c r="C206" i="1" s="1"/>
  <c r="J206" i="1"/>
  <c r="J204" i="1" s="1"/>
  <c r="G26" i="1"/>
  <c r="C42" i="1"/>
  <c r="C41" i="1" s="1"/>
  <c r="L202" i="1"/>
  <c r="L201" i="1" s="1"/>
  <c r="F205" i="1"/>
  <c r="F204" i="1" s="1"/>
  <c r="K202" i="1"/>
  <c r="K201" i="1" s="1"/>
  <c r="C208" i="1"/>
  <c r="C207" i="1" s="1"/>
  <c r="C220" i="1"/>
  <c r="K53" i="1"/>
  <c r="E210" i="1"/>
  <c r="E216" i="1"/>
  <c r="I54" i="1" l="1"/>
  <c r="J223" i="1"/>
  <c r="J222" i="1" s="1"/>
  <c r="J53" i="1"/>
  <c r="J202" i="1"/>
  <c r="J201" i="1" s="1"/>
  <c r="C204" i="1"/>
  <c r="C205" i="1"/>
  <c r="H54" i="1" l="1"/>
  <c r="I223" i="1"/>
  <c r="I222" i="1" s="1"/>
  <c r="I53" i="1"/>
  <c r="I202" i="1"/>
  <c r="I201" i="1" s="1"/>
  <c r="H223" i="1" l="1"/>
  <c r="H222" i="1" s="1"/>
  <c r="H53" i="1"/>
  <c r="G54" i="1"/>
  <c r="H202" i="1"/>
  <c r="H201" i="1" s="1"/>
  <c r="G223" i="1" l="1"/>
  <c r="G222" i="1" s="1"/>
  <c r="G53" i="1"/>
  <c r="G202" i="1"/>
  <c r="G201" i="1" s="1"/>
  <c r="F54" i="1"/>
  <c r="E54" i="1" l="1"/>
  <c r="F223" i="1"/>
  <c r="F222" i="1" s="1"/>
  <c r="F53" i="1"/>
  <c r="F202" i="1"/>
  <c r="F201" i="1" s="1"/>
  <c r="E53" i="1" l="1"/>
  <c r="D54" i="1"/>
  <c r="E223" i="1"/>
  <c r="E222" i="1" s="1"/>
  <c r="E202" i="1"/>
  <c r="E201" i="1" s="1"/>
  <c r="C54" i="1" l="1"/>
  <c r="C53" i="1" s="1"/>
  <c r="D223" i="1"/>
  <c r="D53" i="1"/>
  <c r="D202" i="1"/>
  <c r="C223" i="1" l="1"/>
  <c r="D222" i="1"/>
  <c r="C222" i="1" s="1"/>
  <c r="C202" i="1"/>
  <c r="D201" i="1"/>
  <c r="C201" i="1" s="1"/>
  <c r="C101" i="1"/>
  <c r="C103" i="1"/>
</calcChain>
</file>

<file path=xl/comments1.xml><?xml version="1.0" encoding="utf-8"?>
<comments xmlns="http://schemas.openxmlformats.org/spreadsheetml/2006/main">
  <authors>
    <author>Автор</author>
  </authors>
  <commentList>
    <comment ref="C71" authorId="0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<sst xmlns="http://schemas.openxmlformats.org/spreadsheetml/2006/main" count="1104" uniqueCount="445">
  <si>
    <t>Степень реализации части функций в сфере социально-трудовых отношений и охраны труда, включая осуществление переданных отдельных государственных полномочий в области охраны труда, %</t>
  </si>
  <si>
    <t>Структурное подразделение Администрации города без образования юридического лица 
(Управление общественных связей)</t>
  </si>
  <si>
    <t>Структурное подразделение Администрации города без образования юридического лица (Управление по делам гражданской обороны и чрезвычайным ситуациям)</t>
  </si>
  <si>
    <t>Структурное подразделение Администрации города без образования юридического лица (Управление связи и информатизации)</t>
  </si>
  <si>
    <t>Доля подготовленных к подписанию постановлений и распоряжений Главы города, Администрации города, высших должностных лиц Администрации города, %</t>
  </si>
  <si>
    <t>Доля снятых с контроля муниципальных правовых актов, поручений Главы города, высших должностных лиц Администрации города, постановлений Губернатора и правительства ХМАО-Югры, писем государственных органов, других писем и обращений, %</t>
  </si>
  <si>
    <t>Количество организованных заседаний комиссии по наградам при Главе города, ед.</t>
  </si>
  <si>
    <t>Разработка стратегии запланирована на 2014 год</t>
  </si>
  <si>
    <t>Целевые показатели результатов реализации муниципальной программы, 
формируемые в разрезе подпрограмм</t>
  </si>
  <si>
    <t>Администрация города, 
Муниципальное казенное учреждение "Многофункциональный центр предоставления государственных и муниципальных услуг"</t>
  </si>
  <si>
    <t>Количество субсидий, полученных  организациями, ед.</t>
  </si>
  <si>
    <t>Количество субсидий, полученных субъектами малого и среднего предпринимательства , ед.</t>
  </si>
  <si>
    <t>60/60*100</t>
  </si>
  <si>
    <t>Показатель рассчитан прямым счетом, исходя из количества планируемых к проведению контрольных мероприятий предусмотренных планом</t>
  </si>
  <si>
    <t>Показатель рассчитан прямым счетом, исходя из планируемого количества, с учетом фактических данных за предыдущие годы</t>
  </si>
  <si>
    <t>Показатель рассчитан исходя из среднего ежегодного количества граждан, состоящих на учете на получение субсидий на 01.01.2013, прогнозного значения количества граждан снятых с учета по различным основаниям</t>
  </si>
  <si>
    <t>Количество граждан планируемых к получению субсидии / количество граждан, состоящих на учете на получение субсидии на приобретение жилья за счет средств федерального бюджета *100</t>
  </si>
  <si>
    <t>20/621*100</t>
  </si>
  <si>
    <t>20/591*100</t>
  </si>
  <si>
    <t>20/561*100</t>
  </si>
  <si>
    <t xml:space="preserve">Показатель рассчитан прямым счетом, исходя 
из объема субсидии и соответствующего количества граждан планируемых к получению </t>
  </si>
  <si>
    <t>Доля проектов решений Думы города, направленных в Думу города с соблюдением установленных сроков, от общего числа проектов, внесенных Главой города, Администрацией города, %</t>
  </si>
  <si>
    <t xml:space="preserve"> Количество внесенных проектов решений Думы города определяется с учетом предложений структурных подразделений Администрации города, которые утверждаются в плане работы Думы города на полугодие, а также количеством вопросов, которые могут быть внесены ежемесячно в качестве дополнительных в соответствии с Регламентом Думы города исходя из текущей потребности структурных подразделений. Спрогнозировать количество вопросов, которые будут внесены структурными подразделениями Администрации города, Главой города не представляется возможным</t>
  </si>
  <si>
    <t>7/7*100</t>
  </si>
  <si>
    <t>Количество организованных встреч / количество запланированных встреч * 100</t>
  </si>
  <si>
    <t>Доля организованных "прямых телефонных линий", от общего количества запланированных, %</t>
  </si>
  <si>
    <t>Доля организованных встреч Главы города, высших должностных лиц Администрации города с населением города, от общего количества запланированных, %</t>
  </si>
  <si>
    <t>Количество организованных линий / количество запланированных линий * 100</t>
  </si>
  <si>
    <t>43/43*100</t>
  </si>
  <si>
    <t>42/42*100</t>
  </si>
  <si>
    <t>Показатель рассчитан прямым счетом, исходя из количества планируемых встреч ежегодно</t>
  </si>
  <si>
    <t>Количество организованных приемов / количество заявившихся граждан * 100</t>
  </si>
  <si>
    <t>Доля организованных управлением приемов граждан по личным вопросам Главой города, высшими должностными лицами Администрации города, от общего количества заявившихся граждан, %</t>
  </si>
  <si>
    <t>Показатель рассчитан прямым счетом, исходя из количества планируемых линий</t>
  </si>
  <si>
    <t>Спланировать количество заявившихся граждан, не представляется возможным. Организация приемов планируется в полном объеме по мере поступления обращений</t>
  </si>
  <si>
    <t>Количество рассмотренных обращений / количество поступивших обращений * 100</t>
  </si>
  <si>
    <t>Спланировать количество письменных обращений граждан, не представляется возможным. Организация рассмотрения письменных обращений планируется в полном объеме по мере поступления обращений</t>
  </si>
  <si>
    <t>Доля письменных обращений граждан, рассмотрение которых было организовано, от общего количества поступивших обращений, %</t>
  </si>
  <si>
    <t>52/52*100</t>
  </si>
  <si>
    <t>Количество опубликованной информации / количество подлежащей опубликованию информации * 100</t>
  </si>
  <si>
    <t>1350/1350*100</t>
  </si>
  <si>
    <t>Количество подготовленных правовых актов к подписанию / количество поступивших правовых актов * 100</t>
  </si>
  <si>
    <t>Количество снятых с контроля муниципальных правовых актов, поручений Главы города, высших должностных лиц Администрации города, постановлений Губернатора и правительства ХМАО-Югры, писем государственных органов, других писем и обращений / количество поступивших  * 100</t>
  </si>
  <si>
    <t xml:space="preserve">Спланировать количество снятых с контроля муниципальных правовых актов, поручений Главы города, высших должностных лиц Администрации города, постановлений Губернатора и правительства ХМАО-Югры, писем государственных органов, других писем и обращений, не представляется возможным. Снятие с контроля планируется в полном объеме по мере поступления </t>
  </si>
  <si>
    <t>Уровень выполнение договорных обязательств, по материально-техническому и организационному  обеспечению деятельности органов местного самоуправления, %</t>
  </si>
  <si>
    <r>
      <t>Объем заключенных договорных обязательств за отчетный период</t>
    </r>
    <r>
      <rPr>
        <b/>
        <sz val="13"/>
        <rFont val="Times New Roman"/>
        <family val="1"/>
        <charset val="204"/>
      </rPr>
      <t xml:space="preserve"> /</t>
    </r>
    <r>
      <rPr>
        <sz val="13"/>
        <rFont val="Times New Roman"/>
        <family val="1"/>
        <charset val="204"/>
      </rPr>
      <t xml:space="preserve"> общий объем плана закупок на отчетный период  </t>
    </r>
    <r>
      <rPr>
        <b/>
        <sz val="13"/>
        <rFont val="Times New Roman"/>
        <family val="1"/>
        <charset val="204"/>
      </rPr>
      <t>* 100</t>
    </r>
  </si>
  <si>
    <r>
      <t>Количество проведенных контрольных мероприятий</t>
    </r>
    <r>
      <rPr>
        <b/>
        <sz val="13"/>
        <rFont val="Times New Roman"/>
        <family val="1"/>
        <charset val="204"/>
      </rPr>
      <t xml:space="preserve"> /</t>
    </r>
    <r>
      <rPr>
        <sz val="13"/>
        <rFont val="Times New Roman"/>
        <family val="1"/>
        <charset val="204"/>
      </rPr>
      <t xml:space="preserve"> общее количество запланированных контрольных мероприятий  </t>
    </r>
    <r>
      <rPr>
        <b/>
        <sz val="13"/>
        <rFont val="Times New Roman"/>
        <family val="1"/>
        <charset val="204"/>
      </rPr>
      <t>* 100</t>
    </r>
  </si>
  <si>
    <t>Показатель рассчитан прямым, счетом исходя из количества работников прошедших обучение и проверку знаний по охране труда в 2012 году.</t>
  </si>
  <si>
    <t>Количество руководителей и специалистов, которым необходимо пройти обучение и проверку знаний по охране труда</t>
  </si>
  <si>
    <t>Показатель рассчитан исходя из потребности учреждений, подведомственных департаменту образования, в обучении и проверке знаний по охране труда</t>
  </si>
  <si>
    <t>16524+4%</t>
  </si>
  <si>
    <t>15888+4%</t>
  </si>
  <si>
    <t>17185+4%</t>
  </si>
  <si>
    <t>20471+2%</t>
  </si>
  <si>
    <t>20880+2%</t>
  </si>
  <si>
    <t>21298+2%</t>
  </si>
  <si>
    <r>
      <t>Количество  архивных документов и архивных фондов, по которым обеспечена сохранность</t>
    </r>
    <r>
      <rPr>
        <b/>
        <sz val="13"/>
        <rFont val="Times New Roman"/>
        <family val="1"/>
        <charset val="204"/>
      </rPr>
      <t xml:space="preserve"> /</t>
    </r>
    <r>
      <rPr>
        <sz val="13"/>
        <rFont val="Times New Roman"/>
        <family val="1"/>
        <charset val="204"/>
      </rPr>
      <t xml:space="preserve"> общее количество архивных документов и архивных фондов  </t>
    </r>
    <r>
      <rPr>
        <b/>
        <sz val="13"/>
        <rFont val="Times New Roman"/>
        <family val="1"/>
        <charset val="204"/>
      </rPr>
      <t>* 100</t>
    </r>
  </si>
  <si>
    <t>123587/123587*100</t>
  </si>
  <si>
    <t>Показатель рассчитан прямым счетом, исходя из количества архивных документов и архивных фондов по состоянию на 01.10.2013</t>
  </si>
  <si>
    <t>18/18*100</t>
  </si>
  <si>
    <t>Показатель рассчитан прямым счетом, в соответствии с постановлением Администрации города от 11.02.2013 №787 "Об утверждении перечней государственных и муниципальных услуг, предоставление которых организуется через Многофункциональный центр предоставления государственных и муниципальных услуг"</t>
  </si>
  <si>
    <t>81/100*100</t>
  </si>
  <si>
    <t>83/100*100</t>
  </si>
  <si>
    <t>85/100*100</t>
  </si>
  <si>
    <t xml:space="preserve">
Количество человек, которые удовлетворены деятельностью Администрации города / общее количество опрошенных заявителей * 100</t>
  </si>
  <si>
    <t>9/9*100</t>
  </si>
  <si>
    <r>
      <t>Количество реализованных функций, переданных для организационного обеспечения деятельности Администрации города</t>
    </r>
    <r>
      <rPr>
        <b/>
        <sz val="13"/>
        <rFont val="Times New Roman"/>
        <family val="1"/>
        <charset val="204"/>
      </rPr>
      <t xml:space="preserve"> /</t>
    </r>
    <r>
      <rPr>
        <sz val="13"/>
        <rFont val="Times New Roman"/>
        <family val="1"/>
        <charset val="204"/>
      </rPr>
      <t xml:space="preserve"> общее количество функций, переданных для организационного обеспечения деятельности Администрации города </t>
    </r>
    <r>
      <rPr>
        <b/>
        <sz val="13"/>
        <rFont val="Times New Roman"/>
        <family val="1"/>
        <charset val="204"/>
      </rPr>
      <t>* 100</t>
    </r>
  </si>
  <si>
    <t>67*5000/ 336526 * 100</t>
  </si>
  <si>
    <t>69*5000/ 344146 * 100</t>
  </si>
  <si>
    <t>70*5000 / 351201* 100</t>
  </si>
  <si>
    <t>Показатель рассчитан прямым счетом, в соответствии с требованиями Постановления Правительства РФ от 22 декабря 2012 г. N 1376
"Об утверждении Правил организации деятельности многофункциональных центров предоставления государственных и муниципальных услуг" и исходя из 
прогноза социально-экономического развития города Сургута на 2014-2016 годы.</t>
  </si>
  <si>
    <t>6/6*100</t>
  </si>
  <si>
    <t>Показатель рассчитан прямым счетом, исходя из заключенных соглашений о взаимодействии</t>
  </si>
  <si>
    <t>302 873/ 
336 526 * 100</t>
  </si>
  <si>
    <t>309 731/ 
344 146 * 100</t>
  </si>
  <si>
    <t>316 081/ 
351 201* 100</t>
  </si>
  <si>
    <t>Показатель рассчитан прямым счетом</t>
  </si>
  <si>
    <t>18 478/18 478 * 100</t>
  </si>
  <si>
    <t>Количество проектов муниципальных правовых актов Главы города, Администрации города, ее должностных лиц, прошедших правовую экспертизу/ общее количество поступивших в правовое управление *100</t>
  </si>
  <si>
    <t>Количество проектов муниципальных нормативных правовых актов Главы города, Администрации города, прошедших правовую экспертизу/ общее количество поступивших в правовое управление *100</t>
  </si>
  <si>
    <t>337/337*100</t>
  </si>
  <si>
    <t>Показатель рассчитан прямым счетом исходя из планируемого объема</t>
  </si>
  <si>
    <t>Показатель рассчитан прямым счетом,  исходя из необходимого количества медицинских аптечек на основании ТК РФ ст.223, Приказа Минздравсоцразвития РФ от 05.03.2011 №169н</t>
  </si>
  <si>
    <t>Соблюдение сроков оплаты</t>
  </si>
  <si>
    <t>Финансовое обеспечение проведения выборов в целях избрания депутатов Думы города Сургута, %</t>
  </si>
  <si>
    <t>Своевременное предоставления обоснований бюджетных ассигнований на очередной финансовый год и плановый период, бюджетной отчетности за отчетный год</t>
  </si>
  <si>
    <t>Кассовое исполнение расходов (местный бюджет)/ Плановые значение расходов (местный бюджет)* 100</t>
  </si>
  <si>
    <t>Фактическое поступление администрируемых доходов в бюджет города /плановое значение администрируемых доходов * 100</t>
  </si>
  <si>
    <t>Общее количество составленной и представленной в уполномоченные органы достоверной бюджетной, налоговой, статистической отчетности/ общее количество, подлежащее представлению * 100</t>
  </si>
  <si>
    <t>Количество своевременно составленной и представленной в уполномоченные органы бюджетной росписи главного распорядителя бюджетных средств Администрация города / общее количество, подлежащее исполнению *100</t>
  </si>
  <si>
    <t>3862256,36/
4291395,96*
100</t>
  </si>
  <si>
    <t>3870004,84/
4300005,38*
100</t>
  </si>
  <si>
    <t>3870635,31/
4300705,9*
100</t>
  </si>
  <si>
    <t>4/4*100</t>
  </si>
  <si>
    <t>7491,6/
8324,0*
100</t>
  </si>
  <si>
    <t>1543,4/1543,4*100</t>
  </si>
  <si>
    <t>Кассовое исполнение расходов /объем запланированных средств * 100</t>
  </si>
  <si>
    <t xml:space="preserve"> </t>
  </si>
  <si>
    <t>Наличие утвержденных муниципальных правовых актов</t>
  </si>
  <si>
    <t xml:space="preserve"> Соблюдение законодательства в области кадрового обеспечения, по решению задач в области муниципальной службы, противодействия коррупции и регулирования процессов организации труда и заработной платы</t>
  </si>
  <si>
    <t>Показатель рассчитан прямым счетом, исходя из планируемого количества</t>
  </si>
  <si>
    <t>485/485*100</t>
  </si>
  <si>
    <t>479/479*100</t>
  </si>
  <si>
    <t xml:space="preserve">Показатель рассчитан прямым счетом исходя из количества работников СГМУП "ГТС, СГМУП "ГВК", СГМУЭП "Горсвет", СГМУП "ДорРемТех", СГМУП "Тепловик", СГМУКП, СГМУП "РКЦ ЖКХ" нуждающихся в инструкциях, методической литературе, наглядной агитации по охране труда  </t>
  </si>
  <si>
    <t>Количество работников организации обеспеченных инструкциями, методической литературой, наглядной агитацией по охране труда / количество работников организации нуждающихся в инструкциях, методической литературе, наглядной агитации по охране труда * 100%</t>
  </si>
  <si>
    <t xml:space="preserve">Количество руководителей и  специалистов, прошедших обучение и проверку знаний по охране труда, чел.
</t>
  </si>
  <si>
    <t>Показатель рассчитан с учетом необходимости проведения аттестации рабочих мест по условиям труда на основании Приказа Минздравсоцразвития РФ от 26.04.2011 № 342н</t>
  </si>
  <si>
    <t xml:space="preserve">Количество рабочих мест, на которых проведена аттестация по условиям труда, ед.
</t>
  </si>
  <si>
    <t xml:space="preserve">Количество работников, охваченных медицинским осмотром, чел.
</t>
  </si>
  <si>
    <t xml:space="preserve">Расчет производится с учетом необходимости проведения обязательных предварительных и периодических медосмотров работников на основании Приказа Минздравсоцразвития от 12.04.2011 № 302н </t>
  </si>
  <si>
    <t>Количество работников учреждения, обеспеченных спецодеждой / общее количество работников нуждающихся (по нормативу) в спецодежде * 100</t>
  </si>
  <si>
    <t>Обеспечение работников спецодеждой, %</t>
  </si>
  <si>
    <t>Количество  работников прошедших обучение по пожарно-техническому минимуму, чел.</t>
  </si>
  <si>
    <t>Обеспеченность медицинскими аптечками  для оказания первой  помощи, %</t>
  </si>
  <si>
    <t>30/30*100</t>
  </si>
  <si>
    <t>Показатель рассчитан прямым счетом исходя из количества необходимого для СГМУП "ГТС" оборудования, приспособлений для проведения работ повышенной опасности</t>
  </si>
  <si>
    <t>Количество приобретенного оборудования, приспособлений / количество необходимого оборудования, приспособлений * 100 %</t>
  </si>
  <si>
    <t>800/800*100</t>
  </si>
  <si>
    <t>Показатель рассчитан прямым счетом исходя из количества работников СГМУП "ГТС" нуждающихся средствами коллективной защиты от воздействия вредных и опасных  производственных факторов</t>
  </si>
  <si>
    <t>Количество работников обеспеченных средствами коллективной защиты от воздействия вредных и опасных  производственных факторов  / количество работников нуждающихся * 100%</t>
  </si>
  <si>
    <t>625/625*100</t>
  </si>
  <si>
    <t>Показатель рассчитан прямым счетом исходя из количества работников СГМУП "ГТС", СГМУП "ГВК", которым согласно Постановления Правительства РФ от 20.11.2008 №870  положено предоставление гарантий за работу во вредных условиях труда</t>
  </si>
  <si>
    <t>Показатель учитывает заключение Договора с подрядными организациями на проведение производственного контроля</t>
  </si>
  <si>
    <t xml:space="preserve"> Договор с подрядными организациями на проведение производственного контроля заключается ежегодно в соответствие с требованиями Федерального  закона от 30.03.1999 N 52-ФЗ</t>
  </si>
  <si>
    <r>
      <t>Количество реализованных вопросов местного значения, отдельных государственных полномочий</t>
    </r>
    <r>
      <rPr>
        <b/>
        <sz val="13"/>
        <rFont val="Times New Roman"/>
        <family val="1"/>
        <charset val="204"/>
      </rPr>
      <t xml:space="preserve"> /</t>
    </r>
    <r>
      <rPr>
        <sz val="13"/>
        <rFont val="Times New Roman"/>
        <family val="1"/>
        <charset val="204"/>
      </rPr>
      <t xml:space="preserve"> общее количество вопросов местного значения и переданных  отдельных государственных полномочий </t>
    </r>
    <r>
      <rPr>
        <b/>
        <sz val="13"/>
        <rFont val="Times New Roman"/>
        <family val="1"/>
        <charset val="204"/>
      </rPr>
      <t>* 100</t>
    </r>
  </si>
  <si>
    <r>
      <t xml:space="preserve">Количество муниципальных услуг предоставляемых по принципу "одного окна" </t>
    </r>
    <r>
      <rPr>
        <b/>
        <sz val="13"/>
        <rFont val="Times New Roman"/>
        <family val="1"/>
        <charset val="204"/>
      </rPr>
      <t>/</t>
    </r>
    <r>
      <rPr>
        <sz val="13"/>
        <rFont val="Times New Roman"/>
        <family val="1"/>
        <charset val="204"/>
      </rPr>
      <t xml:space="preserve"> общее количество муниципальных услуг подлежащих предоставлению </t>
    </r>
    <r>
      <rPr>
        <b/>
        <sz val="13"/>
        <rFont val="Times New Roman"/>
        <family val="1"/>
        <charset val="204"/>
      </rPr>
      <t>*100</t>
    </r>
  </si>
  <si>
    <r>
      <t>Количество муниципальных программ, по которым осуществляется анализ их исполнения</t>
    </r>
    <r>
      <rPr>
        <b/>
        <sz val="13"/>
        <rFont val="Times New Roman"/>
        <family val="1"/>
        <charset val="204"/>
      </rPr>
      <t xml:space="preserve"> /</t>
    </r>
    <r>
      <rPr>
        <sz val="13"/>
        <rFont val="Times New Roman"/>
        <family val="1"/>
        <charset val="204"/>
      </rPr>
      <t xml:space="preserve"> общее количество муниципальных программ </t>
    </r>
    <r>
      <rPr>
        <b/>
        <sz val="13"/>
        <rFont val="Times New Roman"/>
        <family val="1"/>
        <charset val="204"/>
      </rPr>
      <t>* 100</t>
    </r>
  </si>
  <si>
    <r>
      <t xml:space="preserve">Количество протокольных поручений, информация о выполнении которых направлена в установленные сроки / общее количество протокольных поручений Думы города </t>
    </r>
    <r>
      <rPr>
        <b/>
        <sz val="13"/>
        <rFont val="Times New Roman"/>
        <family val="1"/>
        <charset val="204"/>
      </rPr>
      <t>x 100</t>
    </r>
  </si>
  <si>
    <r>
      <t>Количество муниципальных учреждений, по которым осуществлялось обеспечение деятельности в соответствии с заключенными соглашениями о взаимодействии</t>
    </r>
    <r>
      <rPr>
        <b/>
        <sz val="13"/>
        <rFont val="Times New Roman"/>
        <family val="1"/>
        <charset val="204"/>
      </rPr>
      <t xml:space="preserve"> /</t>
    </r>
    <r>
      <rPr>
        <sz val="13"/>
        <rFont val="Times New Roman"/>
        <family val="1"/>
        <charset val="204"/>
      </rPr>
      <t xml:space="preserve"> общее количество муниципальных учреждений, на обеспечение которых заключены соглашения о взаимодействии </t>
    </r>
    <r>
      <rPr>
        <b/>
        <sz val="13"/>
        <rFont val="Times New Roman"/>
        <family val="1"/>
        <charset val="204"/>
      </rPr>
      <t>* 100</t>
    </r>
  </si>
  <si>
    <t xml:space="preserve">Показатель рассчитан прямым счетом исходя из планируемого количества, с учетом фактических данных за предыдущие периоды </t>
  </si>
  <si>
    <t>Рассчитывается с учетом потребности организаций города  в оказании методической помощи по результатам посещений</t>
  </si>
  <si>
    <t xml:space="preserve">Показатель рассчитан прямым счетом исходя из планируемого объема, с учетом фактических данных за предыдущие периоды </t>
  </si>
  <si>
    <t>Количество человек,
которые ответили на вопрос: 
 "Удовлетворены ли вы качеством предоставления государственных и муниципальных услуг" - положительно / 
общее количество опрошенных 
заявителей * 100</t>
  </si>
  <si>
    <t>Указ Президента Российской Федерации от 07.05.2012г. № 601  "Об основных направлениях совершенствования системы государственного управления";
Постановление Правительства ХМАО - Югры от 12.07.2013 N 246-п "О концепции создания в ХМАО - Югре
многофункциональных центров предоставления государственных и муниципальных услуг"</t>
  </si>
  <si>
    <t>Показатель рассчитан прямым счетом, исходя из данных прогноза СЭР</t>
  </si>
  <si>
    <t>Показатель рассчитан прямым счетом, с учетом данных из прогноза СЭР</t>
  </si>
  <si>
    <t xml:space="preserve">Показатель рассчитан прямым счетом исходя из планируемого объема, с учетом фактически  принятых за предыдущие периоды </t>
  </si>
  <si>
    <t>Рассчитывается с учетом планируемого проведения общегородских смотров -конкурсов по охране труда</t>
  </si>
  <si>
    <t>Рассчитывается с учетом потребности в проведении общегородских мероприятий, а также участия в окружных мероприятиях</t>
  </si>
  <si>
    <r>
      <t xml:space="preserve">Количество проектов решений Думы города, 
направленных в Думу города с соблюдением установленных сроков / общее количество проектов, внесенных Главой города, Администрацией города </t>
    </r>
    <r>
      <rPr>
        <b/>
        <sz val="13"/>
        <rFont val="Times New Roman"/>
        <family val="1"/>
        <charset val="204"/>
      </rPr>
      <t>x 100</t>
    </r>
  </si>
  <si>
    <t>Решения о протокольных поручениях Администрации города принимаются Думой города, поэтому спрогнозировать количественные значения не представляется возможным</t>
  </si>
  <si>
    <t>Количество организованных визитов межмуниципальных делегаций в город Сургут /общее количество запланированных межмуниципальных делегаций *100</t>
  </si>
  <si>
    <t xml:space="preserve">Показатель рассчитан прямым счетом, исходя из фактических данных за предыдущие годы, с учетом ежегодного увеличения на 4%, сложившегося по годам предыдущих периодов
</t>
  </si>
  <si>
    <t xml:space="preserve">Показатель рассчитан прямым счетом, исходя из фактических данных за предыдущие годы, с учетом ежегодного увеличения на 2%, сложившегося по годам предыдущих периодов
</t>
  </si>
  <si>
    <t>Показатель рассчитан прямым счетом, исходя из планируемого количества поступивших проектов</t>
  </si>
  <si>
    <t>Вцелом спланировать значение показателя не представляется возможным. Планируется своевременное составление и представление в соответствующие органы отчетности по мере поступления запросов</t>
  </si>
  <si>
    <t xml:space="preserve">Основанием для определения показателя служит форма 0503164 "Сведения об исполнении бюджета" </t>
  </si>
  <si>
    <t>Основанием для определения показателя служит форма 0503164 "Сведения об исполнении бюджета" (по соответствующей строке бюджета)</t>
  </si>
  <si>
    <t xml:space="preserve">Спланировать количество подготовленных правовых актов, не представляется возможным. Подготовка правовых актов планируется в полном объеме по мере их поступления </t>
  </si>
  <si>
    <t>Показатель рассчитан прямым счетом, исходя из объема бюджетных ассигнований, подлежащих включению в план закупок</t>
  </si>
  <si>
    <t xml:space="preserve">Количество жителей, обеспеченных доступом к получению государственных и муниципальных услуг, посредством окон работающих в многофункциональном центре по принципу "одного окна", из расчета 1 окно на каждые 5 тысяч жителей, проживающих в муниципальном образовании / среднегодовая численность постоянного населения * 100 </t>
  </si>
  <si>
    <t>Показатель рассчитан прямым счетом, исходя из распоряжения Администрации города № 2167 от 21.06.2013 "О передаче отдельных функций 
департамента по экономической политике Администрации города по реализации Федерального 
закона от 27.07.2010 № 210-ФЗ «Об организации предоставления государственных и муниципальных 
услуг».</t>
  </si>
  <si>
    <t xml:space="preserve">Показатель рассчитан прямым счетом исходя из планируемого количества участников, с учетом фактических данных за предыдущие периоды </t>
  </si>
  <si>
    <t>Рассчитывается с учетом количества участников, направляемых от города Сургута для участия в ежегодных окружных смотрах-конкурсах</t>
  </si>
  <si>
    <t>Рассчитывается с учетом участия Администрации города в окружном смотре-конкурсе  "Комплексный подход - основа социальной стабильности", проводимом 1 раз в 2 года</t>
  </si>
  <si>
    <t>Рассчитывается с учетом планируемого проведения социологических исследований в области охраны труда</t>
  </si>
  <si>
    <t>Показатель рассчитан прямым счетом, исходя из необходимого количества уголков в соответствие с Постановлением Минтруда РФ от 14.01.2001 №7</t>
  </si>
  <si>
    <t>Показатель рассчитан прямым счетом, исходя из необходимого количества литературы в соответствие с Постановлением Минтруда РФ от 14.01.2001 №7</t>
  </si>
  <si>
    <t>Рассчитывается с учетом результатов сбора, обработки и подготовки ежегодной информации о количестве обученных по охране труда в организациях города</t>
  </si>
  <si>
    <t>Рассчитывается с учетом фактического участия  в заседаниях комиссии по проверке знаний требований охраны труда за предыдущие годы</t>
  </si>
  <si>
    <t>Рассчитывается с учетом подготовки ежегодной информации об организациях города, оказывающих услуги в области охраны труда</t>
  </si>
  <si>
    <t>Показатель рассчитывается с учетом необходимости обучения руководителей и специалистов по охране труда на основании Постановления Минтруда и Минобразования РФ от 13.01.2003 №1/29 п.2.3.1. (1 раз в 3 года)</t>
  </si>
  <si>
    <t>Показатель рассчитан с учетом необходимости обучения руководителей и специалистов по охране труда на основании Постановления Минтруда и Минобразования РФ от 13.01.2003 №1/29 п.2.3.1. (1 раз в 3 года)</t>
  </si>
  <si>
    <t>Показатель рассчитан прямым счетом, исходя из требуемого количества руководителей и  специалистов, подлежащих обучению и проверки знаний по охране труда и объема бюджетных ассигнований</t>
  </si>
  <si>
    <t>Рассчитывается на основании результатов ежегодного сбора и обработки информации о состоянии охраны труда в организациях города, с учетом количества рабочих местах прошедших аттестацию</t>
  </si>
  <si>
    <t>Рассчитывается с учетом фактического проведения ежегодных заседаний межведомственной комиссии по охране труда Администрации города</t>
  </si>
  <si>
    <t xml:space="preserve">Показатель рассчитан прямым счетом, исходя из планируемого количества </t>
  </si>
  <si>
    <t>Показатель рассчитан прямым счетом исходя из планируемого количества с учетом фактически работающих и нуждающихся в обеспечении смывающими средствами</t>
  </si>
  <si>
    <t>Показатель рассчитывается прямым счетом, исходя их  необходимости обеспечения работников   смывающими и  обезвреживающими средствами согласно норм утверждённых Приказом Минздравсоцразвития №1122н от 17.12.2010.</t>
  </si>
  <si>
    <t>Количество приобретённых медицинских аптечек для оказания первой помощи / количество необходимых медицинских аптечек для оказания медицинской помощи * 100%</t>
  </si>
  <si>
    <t xml:space="preserve">Показатель учитывает заключение Договора с подрядными организациями на обслуживание средств пожарной безопасности </t>
  </si>
  <si>
    <t>Договор на обслуживание средств пожарной безопасности заключается ежегодно</t>
  </si>
  <si>
    <t>Количество работников организации, которым предоставлены гарантии, предусмотренные законодательством, за работу во вредных условиях труда / количество работников организаций, которым предусмотрены законодательством гарантии за работу во вредных условиях труда * 100%</t>
  </si>
  <si>
    <t>Рассчитывается на основании потребности в  информировании работодателей и населения города  по вопросам охраны труда с учетом публикаций за предыдущие годы</t>
  </si>
  <si>
    <t>Рассчитывается с учетом необходимости освещения планируемых к проведению общегородских мероприятий по вопросам охраны труда</t>
  </si>
  <si>
    <t>Пояснения к расчету (исходные данные для расчета)</t>
  </si>
  <si>
    <r>
      <t>Муниципальное казенное учреждение "Многофункциональный центр предоставления государственных и муниципальных услуг</t>
    </r>
    <r>
      <rPr>
        <b/>
        <sz val="13"/>
        <rFont val="Times New Roman"/>
        <family val="1"/>
        <charset val="204"/>
      </rPr>
      <t>"</t>
    </r>
  </si>
  <si>
    <t>Наличие действующей подпрограммы "Развитие малого и среднего предпринимательства"</t>
  </si>
  <si>
    <t>124 472,8/
131 029,7*100</t>
  </si>
  <si>
    <t>124 476,8/
131 028,2*100</t>
  </si>
  <si>
    <t>Количество предоставленных услуг  по лицензированию  розничной продажи алкогольной продукции  с соблюдением  установленных законом сроков/общее количество   предоставленных услуг  по лицензированию  розничной продажи алкогольной продукции x 100</t>
  </si>
  <si>
    <t>202/202x100</t>
  </si>
  <si>
    <t>Реализации части функций в сфере социально-трудовых отношений и охраны труда, включая осуществление переданных отдельных государственных полномочий в области охраны труда в полном объеме</t>
  </si>
  <si>
    <t>Своевременная подготовка муниципальных правовых актов в соответствии с действующим законодательством РФ в сфере закупок</t>
  </si>
  <si>
    <t>Соблюдение административного регламента при осуществлении защиты прав потребителей в полном объеме</t>
  </si>
  <si>
    <t>Соблюдение требований, установленных Федеральным законом от 11.11.2003 № 138 "О лотереях" в полном объеме</t>
  </si>
  <si>
    <t>Количество субсидий, полученных субъектами малого и среднего предпринимательства  и организациями, ед.
в том числе:</t>
  </si>
  <si>
    <t>Экономия, сложившаяся по результатам заключения муниципальных контрактов / стоимость начальной максимальной цены контрактов * 100</t>
  </si>
  <si>
    <t>561 333  / 
9 563 131  *100</t>
  </si>
  <si>
    <t xml:space="preserve">Показатель рассчитан прямым счетом, исходя из  планируемого объема, с учетом фактических данных за предыдущие периоды  </t>
  </si>
  <si>
    <t>Показатель рассчитан прямым счетом, исходя из количества объектов подлежащих комплексному обеспечению</t>
  </si>
  <si>
    <t>Рассчитывается исходя из количества участников за предыдущие годы</t>
  </si>
  <si>
    <t>1872/1872*100</t>
  </si>
  <si>
    <t>176/176*100</t>
  </si>
  <si>
    <t>Источники финансирования</t>
  </si>
  <si>
    <t>2014 год</t>
  </si>
  <si>
    <t>2015 год</t>
  </si>
  <si>
    <t>х</t>
  </si>
  <si>
    <t>2016 год</t>
  </si>
  <si>
    <t>Количество мероприятий, направленных на развитие  молодежного предпринимательства (форумы, слет, проекты, конкурсы), ед.</t>
  </si>
  <si>
    <t>Экономия бюджетных средств, сложившаяся в результате осуществления деятельности  в сфере закупок, %</t>
  </si>
  <si>
    <t>Степень  соблюдения законодательства в области кадрового обеспечения, по решению задач в области муниципальной службы, противодействия коррупции и регулирования процессов организации труда и заработной платы, %</t>
  </si>
  <si>
    <t>Доля архивных документов и архивных фондов, по которым обеспечена сохранность, от общего количества архивных документов и архивных фондов,%</t>
  </si>
  <si>
    <t xml:space="preserve">Доля граждан, получивших
субсидию, от общего количества состоящих на учете, %
</t>
  </si>
  <si>
    <t>Доля своевременно составленной и представленной в уполномоченные органы достоверной бюджетной, налоговой, статистической отчетности, %</t>
  </si>
  <si>
    <t>Доля своевременно составленной и представленной в уполномоченные органы бюджетной росписи главного распорядителя бюджетных средств Администрация города, %</t>
  </si>
  <si>
    <t>Количество субъектов, получивших поддержку, в части применения понижающего коэффициента, применяемого для расчета арендной платы за пользование муниципальным имуществом и количество субъектов, получивших в аренду муниципальное имущество, ед.</t>
  </si>
  <si>
    <t>да</t>
  </si>
  <si>
    <t>Доля муниципальных программ, по которым осуществляется анализ их исполнения от общего количества муниципальных программ, %</t>
  </si>
  <si>
    <t>Департамент по экономической политике</t>
  </si>
  <si>
    <t>Управление кадров и муниципальной службы</t>
  </si>
  <si>
    <t>Степень соблюдения  плана осуществления  контрольной деятельности в соответствии с бюджетным законодательством и нормативными правовыми актами, регулирующими бюджетные правоотношения, %</t>
  </si>
  <si>
    <t>Контрольно-ревизионное управление</t>
  </si>
  <si>
    <t>Правовое управление</t>
  </si>
  <si>
    <t>Служба помощников</t>
  </si>
  <si>
    <t>Управление учета и распределения жилья</t>
  </si>
  <si>
    <t>Доля обнародованной информации в порядке и в сроки, установленные действующим законодательством, %</t>
  </si>
  <si>
    <t>Управление информационной политики</t>
  </si>
  <si>
    <t>Управление общественных связей</t>
  </si>
  <si>
    <t>Управление бюджетного учета  и отчетности</t>
  </si>
  <si>
    <t>Управление записи актов гражданского состояния</t>
  </si>
  <si>
    <t>Муниципальное казенное учреждение "Хозяйственно-эксплуатационное управление"</t>
  </si>
  <si>
    <t>Доля обеспечения реализации отдельных мероприятий, предусмотренных муниципальными правовыми актами о передаче функций по организационному обеспечению деятельности Администрации города, %</t>
  </si>
  <si>
    <t>Доля обеспечения деятельности муниципальных учреждений в соответствии с заключенными соглашениями о взаимодействии, %</t>
  </si>
  <si>
    <t>Количество малых и средних предприятий (юридических лиц) на конец года, ед.</t>
  </si>
  <si>
    <t>Среднесписочная численность работников малых предприятий на конец года, тыс. чел.</t>
  </si>
  <si>
    <t xml:space="preserve">Наличие стратегии социально-экономического  развития  муниципального образования городской округ город Сургут на период до 2030 года, да/нет </t>
  </si>
  <si>
    <t>Цель подпрограммы: Повышение качества функционирования органов местного самоуправления</t>
  </si>
  <si>
    <t>Количество проведенных экспертиз по установлению тарифов  на услуги (работы), предоставляемые  (выполняемые) муниципальными организациями, ед.</t>
  </si>
  <si>
    <t>Доля   муниципальных услуг предоставляемых по принципу "одного окна"  от общего количества муниципальных услуг подлежащих предоставлению, %</t>
  </si>
  <si>
    <t xml:space="preserve">Доля реализованных  вопросов местного значения, отдельных государственных полномочий, переданных в установленном порядке от общего количества вопросов местного значения и  переданных отдельных государственных полномочий, % </t>
  </si>
  <si>
    <t>Объем налоговых поступлений в бюджет муниципального образования от деятельности субъектов малого и среднего предпринимательства, млн. руб.</t>
  </si>
  <si>
    <t>Количество принятых на государственное хранение  документов  постоянного срока хранения, ед.</t>
  </si>
  <si>
    <t>Доля организованных визитов иностранных межмуниципальных делегаций, отдельных лиц и делегаций органов власти и управления Российской Федерации, субъектов Российской Федерации 
на территории города Сургута от количества запланированных, %</t>
  </si>
  <si>
    <t>Количество зарегистрированных актов гражданского состояния - рождение, заключение брака, расторжение брака, усыновление (удочерение) установление отцовства, смерть, перемена имени, ед.</t>
  </si>
  <si>
    <t>Муниципальное казенное учреждение "Многофункциональный центр предоставления государственных и муниципальных услуг"</t>
  </si>
  <si>
    <t>Количество методических рекомендаций, подготовленных для работодателей города по вопросам организации работы в области охраны труда, ед.</t>
  </si>
  <si>
    <t>Количество единиц приобретенной литературы, ед.</t>
  </si>
  <si>
    <t>Количество  принятых на муниципальное хранение  документов  постоянного срока хранения, ед.</t>
  </si>
  <si>
    <t xml:space="preserve">Уровень удовлетворенности населения деятельностью  Администрации города по отдельным вопросам  местного значения (части вопросов местного значения) и переданным в установленном порядке  отдельным  государственным полномочиям, % </t>
  </si>
  <si>
    <t>Подпрограмма функционирования "Обеспечение деятельности Администрации города"</t>
  </si>
  <si>
    <t>Наличие  документов стратегического характера, принятых на уровне муниципального образования (Стратегия СЭР, Прогноз СЭР),  да/нет</t>
  </si>
  <si>
    <t>Управление общего обеспечения деятельности</t>
  </si>
  <si>
    <t>Количество выполненных иных юридически значимых действий – выдача повторных свидетельств (справок) о государственной регистрации актов гражданского состояния, внесение исправлений и (или) изменений в записи актов гражданского состояния, истребование документов о государственной регистрации актов гражданского состояния с территории иностранных государств, ед.</t>
  </si>
  <si>
    <t>Количество предпринимателей без образования юридического лица (индивидуальных предпринимателей) на конец года, чел.</t>
  </si>
  <si>
    <t xml:space="preserve">Количество  размещенных информаций, посвященных предпринимательству на официальном сайте Администрации города, ед.  </t>
  </si>
  <si>
    <t>Исполнение плановых показателей по расходам в части средств местного бюджета за отчетный год, %</t>
  </si>
  <si>
    <t>Исполнение плановых значений по администрируемым доходам (без учета безвозмездных поступлений) за отчетный год, %</t>
  </si>
  <si>
    <t xml:space="preserve"> Соблюдение сроков предоставления обоснований бюджетных ассигнований на очередной финансовый год и плановый период, бюджетной отчетности за отчетный год, да/нет</t>
  </si>
  <si>
    <t>Отсутствие просроченной кредиторской задолженности за отчетный год, да/нет</t>
  </si>
  <si>
    <t>Доля граждан , имеющих доступ к получению государственных и муниципальных услуг по принципу одного окна" в том числе через многофункциональный центр, %</t>
  </si>
  <si>
    <t>Департамент городского хозяйства</t>
  </si>
  <si>
    <t>Обеспеченность оборудованием и приспособлениями для проведения работ повышенной опасности, %</t>
  </si>
  <si>
    <t>Обслуживание средств пожарной безопасности (перезарядка огнетушителей, проверка пожарных гидрантов), да/нет</t>
  </si>
  <si>
    <t>Обеспеченность работников средствами коллективной и индивидуальной защиты  от воздействия вредных и опасных производственных факторов, %</t>
  </si>
  <si>
    <t>Проведение производственного контроля, да/нет</t>
  </si>
  <si>
    <t>Доля протокольных поручений Думы города, информация о выполнении которых направлена в установленные сроки, от общего числа протокольных поручений со сроком исполнения в текущем году, %</t>
  </si>
  <si>
    <t xml:space="preserve">Количество проведенных проверок, ед. </t>
  </si>
  <si>
    <t>Доля проектов муниципальных правовых актов Главы города, Администрации города, ее должностных лиц, поступивших в правовое управление, прошедших правовую экспертизу, %</t>
  </si>
  <si>
    <t>Доля проектов муниципальных нормативных правовых актов Главы города, Администрации города, поступивших в правовое управление, прошедших антикоррупционную экспертизу, %</t>
  </si>
  <si>
    <t>Оборот (товаров, работ, услуг) субъектов малого предпринимательства, млн. руб.</t>
  </si>
  <si>
    <t>-</t>
  </si>
  <si>
    <t>Департамент имущественных и земельных отношений</t>
  </si>
  <si>
    <t>Ответственный  исполнитель  (администратор или соадминистратор)</t>
  </si>
  <si>
    <t>Целевые показатели  результатов реализации муниципальной программы</t>
  </si>
  <si>
    <t xml:space="preserve">Цель подпрограммы: Повышение качества и доступности предоставления государственных и муниципальных услуг на территории муниципального образования городской округ город Сургут по принципу «одного окна» </t>
  </si>
  <si>
    <t>Цель подпрограммы  "Развитие малого и среднего предпринимательства": 
Повышение роли малого и среднего предпринимательства в экономике муниципального образования городской округ город Сургут</t>
  </si>
  <si>
    <t xml:space="preserve">Цель подпрограммы «Улучшение условий  и охраны труда в городе Сургуте»:  
Создание условий труда, обеспечивающих сохранение жизни и здоровья  работников в процессе трудовой деятельности </t>
  </si>
  <si>
    <t>Иные показатели  мероприятий муниципальной программы</t>
  </si>
  <si>
    <t>Иные показатели  мероприятий подпрограммы функционирования "Обеспечение деятельности Администрации города"</t>
  </si>
  <si>
    <t>департамент по экономической политике</t>
  </si>
  <si>
    <t>Архивный отдел</t>
  </si>
  <si>
    <t>Иные показатели мероприятий подпрограммы " Развитие малого и среднего  предпринимательства"</t>
  </si>
  <si>
    <t>Иные показатели мероприятий подпрограммы "Улучшение условий охраны  труда в городе Сургуте"</t>
  </si>
  <si>
    <t>Количество организаций - участников конкурсов по охране труда, ед.</t>
  </si>
  <si>
    <t>Количество комплектов подготовленных материалов для участия Администрации города  Сургута в окружном смотре-конкурсе "Комплексный подход - основа социальной стабильности", ед.</t>
  </si>
  <si>
    <t>Комплексная цель муниципальной программы: Совершенствование  и реализация  муниципальной политики в отдельных секторах экономики</t>
  </si>
  <si>
    <t xml:space="preserve">«Создание условий для развития муниципальной политики 
в отдельных секторах экономики  города Сургута на 2014 – 2016 годы» </t>
  </si>
  <si>
    <t xml:space="preserve">Департамент по экономической политике </t>
  </si>
  <si>
    <t>Количество оформленных уголков по охране труда, ед. 
в том числе:</t>
  </si>
  <si>
    <t>- в  управлении по делам гражданской обороны и чрезвычайным ситуациям, ед.</t>
  </si>
  <si>
    <t>Обеспеченность работников инструкциями, методической литературой, наглядной агитацией по охране труда, %</t>
  </si>
  <si>
    <t>Подготовка информации о количестве обученных специалистов по охране труда в обучающих организациях города, ед.</t>
  </si>
  <si>
    <t>Количество заседаний комиссий по проверке знаний требований охраны труда в обучающих организациях города , ед.</t>
  </si>
  <si>
    <t>Подготовка ежегодной информации об организациях города, оказывающих услуги в области охраны труда, ед.</t>
  </si>
  <si>
    <t xml:space="preserve"> Департамент архитектуры и градостроительства</t>
  </si>
  <si>
    <t>- в МКУ "Управление капитального строительства", подведомственного департаменту архитектуры и градостроительства, чел.</t>
  </si>
  <si>
    <t>Департамент образования</t>
  </si>
  <si>
    <t>- в учреждениях, подведомственных департаменту образования, чел.</t>
  </si>
  <si>
    <t>- в МКУ "Казна городского хозяйства", подведомственного департаменту городского хозяйства, чел.</t>
  </si>
  <si>
    <t>- в муниципальных предприятиях, курируемых департаментом городского хозяйства, чел.</t>
  </si>
  <si>
    <t>- в МКУ "ИЦ "АСУ - город", подведомственного управлению связи и информатизации, чел.</t>
  </si>
  <si>
    <t>Муниципальное казенное учреждение «Многофункциональный центр предоставления государственных и муниципальных услуг города Сургута»</t>
  </si>
  <si>
    <t>- в МКУ "Многофункциональный центр предоставления государственных и муниципальных услуг города Сургута", чел.</t>
  </si>
  <si>
    <t>Количество заседаний межведомственной комиссии по охране труда при Администрации города, ед.</t>
  </si>
  <si>
    <t>Подготовка информации о количестве рабочих мест, прошедших аттестацию по условиям труда в организациях города Сургута, ед.</t>
  </si>
  <si>
    <t>Количество работников, обеспеченных смывающими и обезвреживающими средствами, чел.</t>
  </si>
  <si>
    <t>Обеспечение гарантий, предусмотренных федеральных законодательством за работу во вредных условиях труда, %</t>
  </si>
  <si>
    <t>Количество размещенных публикаций в целях информирования работодателей и населения  по вопросам охраны труда через печатные и электронные средства массовой информации, ед.</t>
  </si>
  <si>
    <t>Количество информационных материалов, подготовленных для освещения проводимых городских мероприятий в области охраны труда, ед.</t>
  </si>
  <si>
    <t>не менее 90</t>
  </si>
  <si>
    <t>Уровень удовлетворенности населения города качеством предоставления государственных и муниципальных услуг, предоставляемых по принципу «одного окна», %</t>
  </si>
  <si>
    <t>Количество проведенных радио и телепередач, опросов, анализов социально-экономических и иных показателей,  деловых встреч, круглых столов, конкурсов, конференций, ярмарок, выпущенных статей и т.д., ед.</t>
  </si>
  <si>
    <t>Количество изготовленных единиц печатной продукции по результатам проведения мониторингов, социологических исследований в области охраны труда, ед.</t>
  </si>
  <si>
    <t>Подготовка ежегодной информации о состоянии условий и охраны труда,  причинах производственного травматизма и профессиональной заболеваемости в организациях города, ед.</t>
  </si>
  <si>
    <t>Доля предоставленных услуг  по лицензированию  розничной продажи алкогольной продукции в установленные законом сроки, %</t>
  </si>
  <si>
    <t>Степень своевременного обеспечения принятия и корректировки муниципальных правовых актов в соответствии с действующим законодательством РФ в сфере закупок, %</t>
  </si>
  <si>
    <t xml:space="preserve">Количество граждан, состоящих на учете на получение субсидии на приобретение жилья за счет средств федерального бюджета , чел.                                      </t>
  </si>
  <si>
    <t>Количество подготовленных проектов или предложений по внесению изменений и дополнений в нормативные правовые акты, регулирующие сферу малого и среднего предпринимательства, ед.</t>
  </si>
  <si>
    <t>Количество проведенных образовательных мероприятий  для субъектов малого и среднего предпринимательства и иных организаций, ед.</t>
  </si>
  <si>
    <t xml:space="preserve">Количество  муниципальных правовых актов по вопросам охраны труда, ед. </t>
  </si>
  <si>
    <t>Количество субъектов малого и среднего предпринимательства, включенных в реестр субъектов малого и среднего предпринимательства  – получателей  поддержки, ед.</t>
  </si>
  <si>
    <t>Наименование  показателя результата реализации программы, ед. измерения</t>
  </si>
  <si>
    <t xml:space="preserve">Расчет показателей результатов  реализации муниципальной программы </t>
  </si>
  <si>
    <t xml:space="preserve">Расчет </t>
  </si>
  <si>
    <t>Итоговое значение</t>
  </si>
  <si>
    <t>Расчетная формула,
 описание расчета</t>
  </si>
  <si>
    <t>32/32*100</t>
  </si>
  <si>
    <t>Показатель рассчитан прямым счетом, исходя из перечня муниципальных программ, подлежащих исполнению начиная с 2014 года.</t>
  </si>
  <si>
    <t>Показатель рассчитан прямым счетом, исходя 
из количества вопросов местного значения и переданных отдельных государственных полномочий в соответствии 
с положениями о структурных подразделениях</t>
  </si>
  <si>
    <t>Степень соблюдения административного регламента при осуществлении защиты прав потребителей, %</t>
  </si>
  <si>
    <t>Организация содействия развитию малого и среднего предпринимательства на территории города Сургута, да/нет</t>
  </si>
  <si>
    <t>Степень соблюдения требований, установленных Федеральным законом от 11.11.2003 № 138 "О лотереях", %</t>
  </si>
  <si>
    <t xml:space="preserve">Программные мероприятия, </t>
  </si>
  <si>
    <t>МКУ "Наш город"</t>
  </si>
  <si>
    <t>2022 год</t>
  </si>
  <si>
    <t>2023 год</t>
  </si>
  <si>
    <t>2024 год</t>
  </si>
  <si>
    <t>2025 год</t>
  </si>
  <si>
    <t>2026 год</t>
  </si>
  <si>
    <t>2027 год</t>
  </si>
  <si>
    <t>2028 год</t>
  </si>
  <si>
    <t>2029 год</t>
  </si>
  <si>
    <t>2030 год</t>
  </si>
  <si>
    <t>Наименование</t>
  </si>
  <si>
    <t>МКУ "Управление информационных технологий и связи города Сургута"</t>
  </si>
  <si>
    <t xml:space="preserve"> за счет межбюджетных трансфертов из окружного бюджета</t>
  </si>
  <si>
    <t>за счет межбюджетных трансфертов из окружного бюджета</t>
  </si>
  <si>
    <t xml:space="preserve">за счет средств местного бюджета </t>
  </si>
  <si>
    <t>всего, в том числе</t>
  </si>
  <si>
    <t>МКУ "Хозяйственно-эксплуатационное управление"</t>
  </si>
  <si>
    <t>Объем финансирования
(всего, руб.)</t>
  </si>
  <si>
    <t xml:space="preserve">департамент городского хозяйства </t>
  </si>
  <si>
    <t xml:space="preserve">департамент образования </t>
  </si>
  <si>
    <t xml:space="preserve">департамент образования  </t>
  </si>
  <si>
    <t xml:space="preserve">управление физической культуры и спорта </t>
  </si>
  <si>
    <t>управление физической культуры и спорта</t>
  </si>
  <si>
    <t>отдел по организации работы комиссии
 по делам несовершеннолетних, защите их прав</t>
  </si>
  <si>
    <t xml:space="preserve">отдел по организации работы комиссии
по делам несовершеннолетних, защите их прав </t>
  </si>
  <si>
    <t xml:space="preserve">отдел по организации работы комиссии 
по делам несовершеннолетних, защите их прав </t>
  </si>
  <si>
    <t>отдел по организации работы комиссии
по делам несовершеннолетних, защите их прав</t>
  </si>
  <si>
    <t>департамент образования</t>
  </si>
  <si>
    <t>Цель программы: снижение уровня преступности</t>
  </si>
  <si>
    <t xml:space="preserve">департамент
 городского хозяйства
 </t>
  </si>
  <si>
    <t>Задача  2. Создание условий для деятельности субъектов профилактики наркомании. Реализация профилактического комплекса мер в антинаркотической деятельности</t>
  </si>
  <si>
    <t xml:space="preserve">Объем финансирования  соадминистратора
МКУ «Наш город»
</t>
  </si>
  <si>
    <t xml:space="preserve">Объем финансирования соадминистратора
МКУ «ХЭУ»
</t>
  </si>
  <si>
    <t xml:space="preserve">Объем финансирования соадминистратора
МКУ «Управление информационных технологий и связи города Сургута»
</t>
  </si>
  <si>
    <t>Мероприятие 1.5.2 
Материально-техническое обеспечение деятельности административной комиссии</t>
  </si>
  <si>
    <t xml:space="preserve">Мероприятие 1.5.3 
Информационно-коммуникационное обеспечение деятельности административной комиссии  </t>
  </si>
  <si>
    <t xml:space="preserve">Мероприятие 1.5.4.
Определение перечня должностных лиц Администрации города, уполномоченных составлять протоколы об административных правонарушениях, предусмотренных пунктом 2 ст. 48 Закона ХМАО-Югры "Об административных правонарушениях"
</t>
  </si>
  <si>
    <t>Мероприятие. 1.6.1. 
Обеспечение бесперебойного функционирования оборудования систем видеонаблюдения и фото-видеофиксации АПК "Безопасный город"</t>
  </si>
  <si>
    <t xml:space="preserve">Основное мероприятие  2.3. 
Реализация комплекса профилактических мероприятий для обучающихся, их родителей (законных представителей), педагогов, пропагандирующих здоровый образ жизни, направленных на информирование об административной и уголовной ответственности несовершеннолетних за потребление, приобретение, хранение наркотических средств и психотропных веществ, признаках их потребления, негативных последствиях потребления для здоровья подростка, местах реабилитации наркозависимы (целевой показатель № 5 из таблицы № 1) </t>
  </si>
  <si>
    <t>Основное мероприятие 2.11. 
Видео-лекторий по профилактике психоактивных веществ (целевой показатель № 5 из таблицы № 1) .</t>
  </si>
  <si>
    <t>департамент имущественных и земельных отношений</t>
  </si>
  <si>
    <t>В том числе по годам</t>
  </si>
  <si>
    <t>Ответственный (администратор                                                 или соадминистратор)</t>
  </si>
  <si>
    <t>объем финансирования муниципальной программы «Профилактика правонарушений в городе Сургуте на период до 2030 года»</t>
  </si>
  <si>
    <t>Основное мероприятие 1.5.
Осуществление отдельных государственных полномочий по созданию и обеспечению деятельности административной комиссии и определению перечня должностных лиц органов местного самоуправления, уполномоченных составлять протоколы об административных правонарушениях, предусмотренных Законом ХМАО-Югры "Об административных правонарушениях"(целевой показатель № 3 из таблицы № 1)</t>
  </si>
  <si>
    <t xml:space="preserve">Основное мероприятие 1.9. 
Аренда помещения в целях предоставления для работы на обслуживаемом административном участке сотруднику, замещающему должность участкового уполномоченного Полиции УМВД России по городу Сургуту  (целевой показатель № 1 из таблицы № 1) </t>
  </si>
  <si>
    <t>Основное мероприятие  2.7. 
Культурно-массовые мероприятия, способствующие формированию здорового образа жизни, в том числе противодействующие наркозависимости (целевой показатель № 5 из таблицы № 1)</t>
  </si>
  <si>
    <t xml:space="preserve">Основное мероприятие  2.8.
 Организация и проведение спортивных мероприятий, направленных на первичную профилактику наркомании и формированию здорового образа жизни (целевой показатель 
№ 5 из таблицы № 1) </t>
  </si>
  <si>
    <t>Мероприятие 2.8.1. 
 Открытое первенство города Сургута по баскетболу среди девушек, в рамках кампании «Спорт против наркотиков»</t>
  </si>
  <si>
    <t xml:space="preserve">Мероприятие  2.8.3. 
Реализация комплекса мер первичной профилактики наркомании 
и формированию здорового образа жизни. Акция «Здоровое поколение» 
</t>
  </si>
  <si>
    <t>Мероприятие  2.8.6.
Открытый городской турнир по русским шашкам среди юношей и девушек в рамках компании "Спорт против наркотиков" (основная быстрая и молниеносная программы)</t>
  </si>
  <si>
    <t>Основное мероприятие  2.9. 
Тематические часы (встречи с сотрудниками полиции, родительские собрания и т.д.) (целевой показатель № 5 из таблицы № 1)</t>
  </si>
  <si>
    <t xml:space="preserve">Основное мероприятие  2.10.
Проведение социально-психологического тестирования обучающихся муниципальных бюджетных общеобразовательных учреждений, направленного на раннее выявление незаконного потребления наркотических средств и психотропных веществ (целевой показатель № 5 из таблицы № 1)
</t>
  </si>
  <si>
    <t>Основное мероприятие 2.12. 
Дискуссионный круглый стол «наркомания – болезнь или преступление?» (целевой показатель № 5 из таблицы № 1)</t>
  </si>
  <si>
    <t xml:space="preserve">Основное мероприятие 2.13. 
Организация и проведение мероприятий в клубах и центрах по месту жительства, направленных на профилактику незаконного потребления наркотических и психотропных веществ, наркомании и токсикомании, а также мероприятий, направленных на формирование здорового образа жизни (целевой показатель 
№ 5 из таблицы № 1) </t>
  </si>
  <si>
    <t>Мероприятие 1.5.1 
Содержание аппарата  административной комиссии</t>
  </si>
  <si>
    <t>Основное мероприятие  2.1.  
Мониторинг наркоситуации в городе (целевой показатель № 5 из таблицы № 1)</t>
  </si>
  <si>
    <t xml:space="preserve">Основное мероприятие 2.5.
Квест "Тропа здоровья", направленный на пропаганду здорового образа жизни (целевой показатель № 5 из таблицы № 1) </t>
  </si>
  <si>
    <t xml:space="preserve">Основное мероприятие 2.6. 
Реализация курса по профилактике употребления наркотических средств и психотропных веществ "Я принимаю вызов!" для обучающихся 5 - 9 классов (целевой показатель № 5 из таблицы № 1) </t>
  </si>
  <si>
    <t>Основное мероприятие 1.1.
Создание условий для обеспечения общественного порядка и законных прав граждан (целевой показатель № 2 из таблицы № 1)</t>
  </si>
  <si>
    <t xml:space="preserve">Основное мероприятие 1.2.
Материальное стимулирование граждан, являющихся членами народных дружин, участвующих в мероприятиях по охране общественного порядка на территории муниципального образования городской округ город Сургут (целевой показатель № 2 из таблицы № 1) </t>
  </si>
  <si>
    <t xml:space="preserve">Основное мероприятие 1.3. 
Проведение ежегодного конкурса  народных дружинников (целевой показатель № 2 из таблицы № 1) </t>
  </si>
  <si>
    <t xml:space="preserve">Основное мероприятие 1.4.  
Выплата компенсации за проезд в общественном транспорте гражданам, являющихся членами народных дружин  (целевой показатель № 2 из таблицы № 1) </t>
  </si>
  <si>
    <t xml:space="preserve">управление по вопросам общественной безопасности
</t>
  </si>
  <si>
    <t xml:space="preserve">Основное мероприятие 1.6.
Обеспечение бесперебойного функционирования и развития оборудования систем видеонаблюдения и фото-видеофиксации АПК "Безопасный город" (целевой показатель № 1,2 из таблицы № 1) </t>
  </si>
  <si>
    <t xml:space="preserve">Основное мероприятие 1.7.
Обеспечение функционирования и развития систем видеонаблюдения в сфере общественного порядка (целевой показатель № 1, 2 из таблицы № 1) </t>
  </si>
  <si>
    <t xml:space="preserve">Основное мероприятие 1.8. 
Техническое обслуживание и ремонт системы контроля за транспортными потоками "Навигация" (целевой показатель № 1, 2 из таблицы № 1) </t>
  </si>
  <si>
    <t xml:space="preserve">Основное мероприятие 1.10.
Ремонт помещений для размещения участковых пунктов полиции (целевой показатель № 1 из таблицы № 1) </t>
  </si>
  <si>
    <t>департамент архитектуры и градостроительства</t>
  </si>
  <si>
    <t>управление по вопросам общественной безопасности</t>
  </si>
  <si>
    <t xml:space="preserve">Основное мероприятие 1.12.
Обеспечение охраны общественного порядка при проведении общегородских, праздничных, культурно-массовых и спортивных мероприятий (целевой показатель № 2 из таблицы № 1) </t>
  </si>
  <si>
    <t xml:space="preserve">Мероприятие 1.12.1.
Приобретение технических средств усиления контроля доступа и проведение работ, обеспечивающих их функционирование" </t>
  </si>
  <si>
    <t xml:space="preserve">Основное мероприятие 1.13. 
Внедрение и эксплуатация аппаратно программного комплекса "Безопасный город"(целевой показатель № 1 из таблицы № 1) </t>
  </si>
  <si>
    <t xml:space="preserve">Основное мероприятие 1.14. 
Организация семинара для специалистов психолого-педагогического и медико-социального сопровождения несовершеннолетних, находящихся в социально-опасном положении (целевой показатель № 4 из таблицы № 1) 
</t>
  </si>
  <si>
    <t xml:space="preserve">Основное мероприятие 1.15.
Реализация межведомственного плана профилактических мероприятий с обучающимися муниципальных бюджетных общеобразовательных учреждений на учебный год
(целевой показатель № 4 из таблицы № 1) </t>
  </si>
  <si>
    <t xml:space="preserve">Основное мероприятие  1.16.
Размещение на сайтах муниципальных организаций, сайте педагогического сообщества «Сурвики», в школьных средствах массовой информации проблем подростковой преступности, злоупотребления психоактивными веществами (ПАВ), спиртосодержащими напитками среди несовершеннолетних (целевой показатель № 4 из таблицы № 1) </t>
  </si>
  <si>
    <t xml:space="preserve">Основное мероприятие  1.17.
Участие специалистов в межведомственных семинарах по проблеме профилактики безнадзорности и правонарушений несовершеннолетних
(целевой показатель № 4 из таблицы № 1) </t>
  </si>
  <si>
    <t xml:space="preserve">Основное мероприятие  1.18.
Оказание социально-психологической помощи учащимся, имеющим проблемы в поведении и обучении
 (целевой показатель № 4 из таблицы № 1) </t>
  </si>
  <si>
    <t xml:space="preserve">Основное мероприятие  1.19.
Реализация переданного отдельного государственного полномочия по созданию и осуществлению деятельности комиссии по делам несовершеннолетних и защите их прав  
(целевой показатель № 3 из таблицы № 1) </t>
  </si>
  <si>
    <t xml:space="preserve">Мероприятие 1.19.1. 
Содержание аппарата комиссии по делам несовершеннолетних и защите их прав
 </t>
  </si>
  <si>
    <t xml:space="preserve">Мероприятие  1.19.2.
Материально-техническое обеспечение деятельности  комиссии по делам несовершеннолетних и защите их прав 
 </t>
  </si>
  <si>
    <t xml:space="preserve">Мероприятие 1.19.3.
Информационно-коммуникационное обеспечение деятельности  комиссии по делам несовершеннолетних и защите их прав 
 </t>
  </si>
  <si>
    <t xml:space="preserve">Основное мероприятие  1.20.
Оказание помощи в трудовом и  бытовом устройстве, а так же в социальной реабилитации несовершеннолетних и членов их семей. (целевой показатель № 3 из таблицы № 1) </t>
  </si>
  <si>
    <t xml:space="preserve">Основное мероприятие 1.21.
Распространение методической и информационной продукции, тиражируемой территориальной комиссией по делам несовершеннолетних и защити их прав 
(целевой показатель № 3 из таблицы № 1) </t>
  </si>
  <si>
    <t xml:space="preserve">Основное мероприятие 1.22.
Взаимодействие снекомерческими организациями, чья основная деятельность связана с профилактикой социально опасных форм поведения граждан в рамках деятельности коллегиальных органов (целевой показатель № 4 из таблицы № 1) </t>
  </si>
  <si>
    <t xml:space="preserve">Основное мероприятие  1.23.
Размещение на официальном портале Администрации города интерактивной  карты безопасности (целевой показатель № 1 из таблицы № 1) </t>
  </si>
  <si>
    <t xml:space="preserve">Основное мероприятие  1.24.
Правовое просвещение и правовое информирование граждан. Реализация плана мероприятий по правовому просвещению граждан в городе Сургуте на 2019 - 2023 годы, утвержденного распоряжением Администрации от 19.02.2019 № 270 (целевой показатель № 1 из таблицы № 1) </t>
  </si>
  <si>
    <t xml:space="preserve">Основное мероприятие  1.25.
Реализация плана профилактических мероприятий по формированию культуры безопасного использования компьютерных технологий, расчетных банковских карт, социальных сетей на территории муниципального образования город Сургут. (целевой показатель № 1 из таблицы № 1) </t>
  </si>
  <si>
    <t xml:space="preserve">Объем финансирования  соадминистратора Департамент имущественных и земельных отношений
</t>
  </si>
  <si>
    <t>Основное мероприятие 1.11.                        Приобретение нежилых помещений для размещения участковых уполномоченных полиции (целевой показатель № 1 из таблицы № 1)</t>
  </si>
  <si>
    <t xml:space="preserve">управление по делам гражданской обороны и чрезвычайным ситуациям
</t>
  </si>
  <si>
    <t xml:space="preserve">Основное мероприятие 2.4.
Реализация плана проведения месячника антинаркотической направленности и популяризации здорового образа жизни на территории города Сургута, посвященного Международному дню борьбы с наркоманией и незаконным оборотом наркотиков (целевой показатель № 5 из таблицы № 1) </t>
  </si>
  <si>
    <t>Мероприятие  2.8.2.
Городской турнир по спортивной борьбе (греко-римская борьба) среди юношей в рамках кампании "Спорт против наркотиков"</t>
  </si>
  <si>
    <t>Мероприятие  2.8.4. 
Городской турнир по ушу в рамках кампании "Спорт против наркотиков"</t>
  </si>
  <si>
    <t>Мероприятие  2.8.5.
 Городской турнир по художественной гимнастике в рамках кампании "Спорт против наркотиков"</t>
  </si>
  <si>
    <t>Мероприятие  2.8.8. 
Семейные соревнования по скалолазанию, в рамках кампании "Спорт против наркотиков"</t>
  </si>
  <si>
    <t xml:space="preserve">Основное мероприятие 2.14.
Городская акция "PROживи", приуроченная к Международному Дню борьбы с наркоманией и незаконным оборотом наркотиков (совместно с общественными организациями, занимающиеся антинаркотической профилактической работой, в том числе - добровольческой) (целевой показатель № 5 из таблицы № 1) </t>
  </si>
  <si>
    <t xml:space="preserve">Общий объем финансирования
программы - всего,
в том числе  </t>
  </si>
  <si>
    <t xml:space="preserve">Объем финансирования соадминистратора Управление по делам гражданской обороны и чрезвычайным ситуациям
</t>
  </si>
  <si>
    <t xml:space="preserve">Объем финансирования соадминистратора
Отдел организации работы комиссии по делам несовершеннолетних, защите их прав
</t>
  </si>
  <si>
    <t>Объем финансирования  администратора Управление по вопросам общественной безопасности</t>
  </si>
  <si>
    <t xml:space="preserve">Объем финансирования соадминистратора Департамент архитектуры и градостроительства
</t>
  </si>
  <si>
    <t>Мероприятие  2.8.7.
Легкоатлетический пробег, посвященный Международному дню борьбы с наркоманией и незаконным оборотом наркотиков</t>
  </si>
  <si>
    <t xml:space="preserve">департамент образования                           управление физической культуры и спорта </t>
  </si>
  <si>
    <t xml:space="preserve">департамент массовых коммуникаций и аналитики                          управление по вопросам общественной безопасности
</t>
  </si>
  <si>
    <t>департамент массовых коммуникаций и аналитики</t>
  </si>
  <si>
    <t xml:space="preserve">управление по вопросам общественной безопасности                      
</t>
  </si>
  <si>
    <t xml:space="preserve">Основное мероприятие  2.2.  
Организация и проведение пресс-конференций, брифингов с участием представителей Администрации города, СМИ, силовых структур, учреждений системы здравоохранения, членов Антинаркотической комиссии, на темы профилактики наркомании и пропаганды здорового образа жизни (целевой показатель           № 5 из таблицы № 1) .  </t>
  </si>
  <si>
    <t xml:space="preserve">департамент массовых коммуникаций и аналитики
управление по вопросам общественной безопасности  </t>
  </si>
  <si>
    <t xml:space="preserve">Основное мероприятие 2.16. 
Организация и проведение мероприятий правового просветительского характера для населения, в том числе для целевых групп - наркозависимые и их окружение, лица, состоящие на профилактических учетах, в том числе несовершеннолетние, о предусмотренной законодательством ответственности за немедицинское потребление наркотических средств и психотропных веществ, их незаконный оборот, а также за уклонение от исполнения возложенной судом обязанностей пройти диагностику, лечение от наркомании и (или) реабилитацию (целевой показатель 
№ 5 из таблицы № 1) </t>
  </si>
  <si>
    <t>Основное мероприятие 2.15.
Создание  и распространение социальной рекламы, направленных на профилактику незаконного потребления наркотических средств и психотропных веществ, а также на формирование здорового образа жизни (целевой показатель № 5 из таблицы № 1)</t>
  </si>
  <si>
    <t>Основное мероприятие 2.17. 
Оказание социально-ориентированным некоммерческим организациям, осуществляющим свою деятельность и реализующим проекты в сфере профилактики социально опасных форм поведения граждан, мероприятий по медицинской реабилитации и социальной реабилитации, социальной и трудовой реинтеграции лиц, осуществляющих незаконное потребление наркотических средств или психотропных веществ, имущественной, консультационной, информационной поддержки, а также поддержки в области подготовки, дополнительного профессионального образования работников и добровольцев (волонтеров)  (целевой показатель № 5 из таблицы № 1)</t>
  </si>
  <si>
    <t xml:space="preserve">Основное мероприятие 2.18.                                                      Развитие и поддержка добровольческого (волонтерского) антинаркотического движения (целевой показатель № 5 из таблицы № 1)      </t>
  </si>
  <si>
    <t xml:space="preserve">управление по вопросам общественной безопасности                                                            департамент культуры и молодёжной политики </t>
  </si>
  <si>
    <t>департамент образования   комиссия по делам несовершеннолетних, защите их прав          управление физической культуры и спорта                  департамент культуры и молодёжной политики       департамент массовых коммуникаций и аналитики                департамент городского хозяйства                            управление по вопросам общественной безопасности</t>
  </si>
  <si>
    <t xml:space="preserve">департамент культуры и молодёжной политики  </t>
  </si>
  <si>
    <t>департамент культуры и молодёжной плитики</t>
  </si>
  <si>
    <t xml:space="preserve">департамент культуры и молодёжной политики </t>
  </si>
  <si>
    <t>Задача 1. Создание и совершенствование условий для обеспечения общественного порядка</t>
  </si>
  <si>
    <t>Мероприятие 1.12.2. 
Обеспечение охраны общественного порядка при проведении общегородских праздничных, культурно-массовых и спортивных мероприятий (приобретение и установка секционных ограждений)</t>
  </si>
  <si>
    <t>Приложение 2
к постановлению
Администрации города 
от 31.10.2022 № 8545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</si>
</sst>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#,##0.0"/>
    <numFmt numFmtId="167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sz val="8"/>
      <name val="Calibri"/>
      <family val="2"/>
    </font>
    <font>
      <sz val="11"/>
      <color indexed="8"/>
      <name val="Calibri"/>
      <family val="2"/>
    </font>
    <font>
      <sz val="14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1"/>
      <color indexed="8"/>
      <name val="Calibri"/>
      <family val="2"/>
    </font>
    <font>
      <sz val="13"/>
      <name val="Calibri"/>
      <family val="2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26"/>
      <name val="Times New Roman"/>
      <family val="1"/>
      <charset val="204"/>
    </font>
    <font>
      <b/>
      <sz val="36"/>
      <name val="Times New Roman"/>
      <family val="1"/>
      <charset val="204"/>
    </font>
    <font>
      <sz val="36"/>
      <name val="Times New Roman"/>
      <family val="1"/>
      <charset val="204"/>
    </font>
    <font>
      <b/>
      <sz val="26"/>
      <name val="Times New Roman"/>
      <family val="1"/>
      <charset val="204"/>
    </font>
    <font>
      <sz val="11"/>
      <name val="Calibri"/>
      <family val="2"/>
      <scheme val="minor"/>
    </font>
    <font>
      <b/>
      <sz val="8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9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2" fillId="0" borderId="0"/>
    <xf numFmtId="0" fontId="11" fillId="0" borderId="0"/>
    <xf numFmtId="165" fontId="4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/>
    </xf>
    <xf numFmtId="167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5" fillId="2" borderId="1" xfId="3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3" fillId="0" borderId="0" xfId="0" applyFont="1" applyFill="1" applyBorder="1" applyAlignment="1">
      <alignment vertical="top" wrapText="1"/>
    </xf>
    <xf numFmtId="0" fontId="13" fillId="0" borderId="5" xfId="0" applyFont="1" applyFill="1" applyBorder="1" applyAlignment="1">
      <alignment vertical="top" wrapText="1"/>
    </xf>
    <xf numFmtId="43" fontId="13" fillId="0" borderId="0" xfId="0" applyNumberFormat="1" applyFont="1" applyFill="1" applyBorder="1" applyAlignment="1">
      <alignment vertical="center"/>
    </xf>
    <xf numFmtId="0" fontId="14" fillId="0" borderId="0" xfId="0" applyNumberFormat="1" applyFont="1" applyFill="1" applyAlignment="1">
      <alignment vertical="center"/>
    </xf>
    <xf numFmtId="0" fontId="13" fillId="0" borderId="0" xfId="0" applyNumberFormat="1" applyFont="1" applyFill="1" applyAlignment="1">
      <alignment vertical="top" wrapText="1"/>
    </xf>
    <xf numFmtId="0" fontId="13" fillId="0" borderId="0" xfId="0" applyFont="1" applyFill="1" applyAlignment="1">
      <alignment vertical="center"/>
    </xf>
    <xf numFmtId="0" fontId="15" fillId="0" borderId="0" xfId="0" applyNumberFormat="1" applyFont="1" applyFill="1" applyAlignment="1">
      <alignment horizontal="right" vertical="center"/>
    </xf>
    <xf numFmtId="0" fontId="13" fillId="0" borderId="0" xfId="0" applyNumberFormat="1" applyFont="1" applyFill="1" applyAlignment="1">
      <alignment vertical="center"/>
    </xf>
    <xf numFmtId="0" fontId="13" fillId="0" borderId="2" xfId="0" applyFont="1" applyFill="1" applyBorder="1" applyAlignment="1">
      <alignment vertical="center"/>
    </xf>
    <xf numFmtId="0" fontId="13" fillId="0" borderId="1" xfId="5" applyNumberFormat="1" applyFont="1" applyFill="1" applyBorder="1" applyAlignment="1">
      <alignment horizontal="left" vertical="top" wrapText="1"/>
    </xf>
    <xf numFmtId="0" fontId="16" fillId="0" borderId="0" xfId="0" applyFont="1" applyFill="1" applyAlignme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165" fontId="13" fillId="0" borderId="1" xfId="5" applyFont="1" applyFill="1" applyBorder="1" applyAlignment="1">
      <alignment horizontal="left" vertical="top" wrapText="1"/>
    </xf>
    <xf numFmtId="43" fontId="13" fillId="0" borderId="0" xfId="0" applyNumberFormat="1" applyFont="1" applyFill="1" applyAlignment="1">
      <alignment vertical="center"/>
    </xf>
    <xf numFmtId="165" fontId="13" fillId="0" borderId="2" xfId="5" applyFont="1" applyFill="1" applyBorder="1" applyAlignment="1">
      <alignment horizontal="left" vertical="top" wrapText="1"/>
    </xf>
    <xf numFmtId="0" fontId="13" fillId="0" borderId="0" xfId="0" applyNumberFormat="1" applyFont="1" applyFill="1" applyBorder="1" applyAlignment="1">
      <alignment vertical="top" wrapText="1"/>
    </xf>
    <xf numFmtId="0" fontId="13" fillId="0" borderId="3" xfId="0" applyNumberFormat="1" applyFont="1" applyFill="1" applyBorder="1" applyAlignment="1">
      <alignment horizontal="left" vertical="top" wrapText="1"/>
    </xf>
    <xf numFmtId="0" fontId="13" fillId="0" borderId="1" xfId="0" applyNumberFormat="1" applyFont="1" applyFill="1" applyBorder="1" applyAlignment="1">
      <alignment horizontal="left" vertical="top" wrapText="1"/>
    </xf>
    <xf numFmtId="0" fontId="13" fillId="0" borderId="1" xfId="0" applyNumberFormat="1" applyFont="1" applyFill="1" applyBorder="1" applyAlignment="1">
      <alignment vertical="top" wrapText="1"/>
    </xf>
    <xf numFmtId="0" fontId="13" fillId="0" borderId="0" xfId="0" applyNumberFormat="1" applyFont="1" applyFill="1" applyAlignment="1">
      <alignment horizontal="center" vertical="center"/>
    </xf>
    <xf numFmtId="0" fontId="13" fillId="0" borderId="1" xfId="0" applyFont="1" applyFill="1" applyBorder="1" applyAlignment="1">
      <alignment vertical="top" wrapText="1"/>
    </xf>
    <xf numFmtId="0" fontId="13" fillId="3" borderId="1" xfId="0" applyNumberFormat="1" applyFont="1" applyFill="1" applyBorder="1" applyAlignment="1">
      <alignment horizontal="left" vertical="top" wrapText="1"/>
    </xf>
    <xf numFmtId="0" fontId="13" fillId="3" borderId="0" xfId="0" applyFont="1" applyFill="1" applyAlignment="1">
      <alignment vertical="center"/>
    </xf>
    <xf numFmtId="0" fontId="16" fillId="3" borderId="1" xfId="0" applyFont="1" applyFill="1" applyBorder="1" applyAlignment="1">
      <alignment vertical="center"/>
    </xf>
    <xf numFmtId="3" fontId="13" fillId="0" borderId="1" xfId="0" applyNumberFormat="1" applyFont="1" applyFill="1" applyBorder="1" applyAlignment="1">
      <alignment horizontal="center" vertical="top" wrapText="1"/>
    </xf>
    <xf numFmtId="165" fontId="13" fillId="0" borderId="3" xfId="5" applyFont="1" applyFill="1" applyBorder="1" applyAlignment="1">
      <alignment vertical="top" wrapText="1"/>
    </xf>
    <xf numFmtId="165" fontId="13" fillId="0" borderId="1" xfId="5" applyFont="1" applyFill="1" applyBorder="1" applyAlignment="1">
      <alignment vertical="top" wrapText="1"/>
    </xf>
    <xf numFmtId="165" fontId="13" fillId="3" borderId="1" xfId="5" applyFont="1" applyFill="1" applyBorder="1" applyAlignment="1">
      <alignment vertical="top" wrapText="1"/>
    </xf>
    <xf numFmtId="3" fontId="14" fillId="0" borderId="0" xfId="0" applyNumberFormat="1" applyFont="1" applyFill="1" applyAlignment="1">
      <alignment horizontal="center" vertical="top"/>
    </xf>
    <xf numFmtId="3" fontId="13" fillId="0" borderId="0" xfId="0" applyNumberFormat="1" applyFont="1" applyFill="1" applyAlignment="1">
      <alignment horizontal="center" vertical="top"/>
    </xf>
    <xf numFmtId="3" fontId="16" fillId="0" borderId="0" xfId="0" applyNumberFormat="1" applyFont="1" applyFill="1" applyAlignment="1">
      <alignment horizontal="center" vertical="top"/>
    </xf>
    <xf numFmtId="165" fontId="13" fillId="3" borderId="3" xfId="5" applyFont="1" applyFill="1" applyBorder="1" applyAlignment="1">
      <alignment vertical="top" wrapText="1"/>
    </xf>
    <xf numFmtId="3" fontId="16" fillId="0" borderId="1" xfId="0" applyNumberFormat="1" applyFont="1" applyFill="1" applyBorder="1" applyAlignment="1">
      <alignment horizontal="center" vertical="top"/>
    </xf>
    <xf numFmtId="4" fontId="13" fillId="0" borderId="1" xfId="0" applyNumberFormat="1" applyFont="1" applyFill="1" applyBorder="1" applyAlignment="1">
      <alignment horizontal="center" vertical="top"/>
    </xf>
    <xf numFmtId="0" fontId="13" fillId="0" borderId="2" xfId="0" applyNumberFormat="1" applyFont="1" applyFill="1" applyBorder="1" applyAlignment="1">
      <alignment horizontal="left" vertical="top" wrapText="1"/>
    </xf>
    <xf numFmtId="0" fontId="13" fillId="0" borderId="3" xfId="0" applyNumberFormat="1" applyFont="1" applyFill="1" applyBorder="1" applyAlignment="1">
      <alignment horizontal="left" vertical="top" wrapText="1"/>
    </xf>
    <xf numFmtId="0" fontId="13" fillId="0" borderId="1" xfId="0" applyNumberFormat="1" applyFont="1" applyFill="1" applyBorder="1" applyAlignment="1">
      <alignment horizontal="left" vertical="top" wrapText="1"/>
    </xf>
    <xf numFmtId="0" fontId="13" fillId="0" borderId="1" xfId="0" applyNumberFormat="1" applyFont="1" applyFill="1" applyBorder="1" applyAlignment="1">
      <alignment vertical="top" wrapText="1"/>
    </xf>
    <xf numFmtId="0" fontId="13" fillId="0" borderId="1" xfId="0" applyNumberFormat="1" applyFont="1" applyFill="1" applyBorder="1" applyAlignment="1">
      <alignment horizontal="center" vertical="top" wrapText="1"/>
    </xf>
    <xf numFmtId="165" fontId="13" fillId="0" borderId="3" xfId="5" applyFont="1" applyFill="1" applyBorder="1" applyAlignment="1">
      <alignment horizontal="left" vertical="top" wrapText="1"/>
    </xf>
    <xf numFmtId="165" fontId="13" fillId="0" borderId="6" xfId="5" applyFont="1" applyFill="1" applyBorder="1" applyAlignment="1">
      <alignment vertical="top" wrapText="1"/>
    </xf>
    <xf numFmtId="165" fontId="13" fillId="3" borderId="6" xfId="5" applyFont="1" applyFill="1" applyBorder="1" applyAlignment="1">
      <alignment vertical="top" wrapText="1"/>
    </xf>
    <xf numFmtId="0" fontId="13" fillId="0" borderId="2" xfId="0" applyNumberFormat="1" applyFont="1" applyFill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3" fillId="0" borderId="2" xfId="0" applyNumberFormat="1" applyFont="1" applyFill="1" applyBorder="1" applyAlignment="1">
      <alignment vertical="top" wrapText="1"/>
    </xf>
    <xf numFmtId="0" fontId="17" fillId="0" borderId="4" xfId="0" applyFont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0" fontId="13" fillId="0" borderId="4" xfId="0" applyNumberFormat="1" applyFont="1" applyFill="1" applyBorder="1" applyAlignment="1">
      <alignment vertical="top" wrapText="1"/>
    </xf>
    <xf numFmtId="0" fontId="13" fillId="0" borderId="3" xfId="0" applyNumberFormat="1" applyFont="1" applyFill="1" applyBorder="1" applyAlignment="1">
      <alignment vertical="top" wrapText="1"/>
    </xf>
    <xf numFmtId="0" fontId="13" fillId="0" borderId="1" xfId="0" applyNumberFormat="1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0" fontId="13" fillId="0" borderId="1" xfId="0" applyNumberFormat="1" applyFont="1" applyFill="1" applyBorder="1" applyAlignment="1">
      <alignment horizontal="left" vertical="top" wrapText="1"/>
    </xf>
    <xf numFmtId="0" fontId="13" fillId="0" borderId="4" xfId="0" applyNumberFormat="1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horizontal="left" vertical="top" wrapText="1"/>
    </xf>
    <xf numFmtId="0" fontId="13" fillId="0" borderId="4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top" wrapText="1"/>
    </xf>
    <xf numFmtId="0" fontId="13" fillId="0" borderId="3" xfId="0" applyNumberFormat="1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6" xfId="0" applyNumberFormat="1" applyFont="1" applyFill="1" applyBorder="1" applyAlignment="1">
      <alignment horizontal="left" vertical="top" wrapText="1"/>
    </xf>
    <xf numFmtId="0" fontId="13" fillId="0" borderId="7" xfId="0" applyNumberFormat="1" applyFont="1" applyFill="1" applyBorder="1" applyAlignment="1">
      <alignment horizontal="left" vertical="top" wrapText="1"/>
    </xf>
    <xf numFmtId="0" fontId="13" fillId="0" borderId="5" xfId="0" applyNumberFormat="1" applyFont="1" applyFill="1" applyBorder="1" applyAlignment="1">
      <alignment horizontal="left" vertical="top" wrapText="1"/>
    </xf>
    <xf numFmtId="3" fontId="13" fillId="0" borderId="1" xfId="0" applyNumberFormat="1" applyFont="1" applyFill="1" applyBorder="1" applyAlignment="1">
      <alignment horizontal="center" vertical="top" wrapText="1"/>
    </xf>
    <xf numFmtId="3" fontId="13" fillId="0" borderId="7" xfId="0" applyNumberFormat="1" applyFont="1" applyFill="1" applyBorder="1" applyAlignment="1">
      <alignment horizontal="center" vertical="top" wrapText="1"/>
    </xf>
    <xf numFmtId="3" fontId="13" fillId="0" borderId="5" xfId="0" applyNumberFormat="1" applyFont="1" applyFill="1" applyBorder="1" applyAlignment="1">
      <alignment horizontal="center" vertical="top" wrapText="1"/>
    </xf>
    <xf numFmtId="9" fontId="13" fillId="0" borderId="1" xfId="0" applyNumberFormat="1" applyFont="1" applyFill="1" applyBorder="1" applyAlignment="1">
      <alignment horizontal="left" vertical="top" wrapText="1"/>
    </xf>
    <xf numFmtId="0" fontId="15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Alignment="1">
      <alignment horizontal="left" vertical="top" wrapText="1"/>
    </xf>
    <xf numFmtId="14" fontId="13" fillId="3" borderId="2" xfId="0" applyNumberFormat="1" applyFont="1" applyFill="1" applyBorder="1" applyAlignment="1">
      <alignment vertical="top" wrapText="1"/>
    </xf>
    <xf numFmtId="14" fontId="13" fillId="3" borderId="4" xfId="0" applyNumberFormat="1" applyFont="1" applyFill="1" applyBorder="1" applyAlignment="1">
      <alignment vertical="top" wrapText="1"/>
    </xf>
    <xf numFmtId="14" fontId="13" fillId="3" borderId="3" xfId="0" applyNumberFormat="1" applyFont="1" applyFill="1" applyBorder="1" applyAlignment="1">
      <alignment vertical="top" wrapText="1"/>
    </xf>
    <xf numFmtId="0" fontId="13" fillId="0" borderId="0" xfId="0" applyNumberFormat="1" applyFont="1" applyFill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top" wrapText="1"/>
    </xf>
    <xf numFmtId="0" fontId="13" fillId="3" borderId="2" xfId="0" applyNumberFormat="1" applyFont="1" applyFill="1" applyBorder="1" applyAlignment="1">
      <alignment horizontal="left" vertical="top" wrapText="1"/>
    </xf>
    <xf numFmtId="0" fontId="13" fillId="3" borderId="4" xfId="0" applyNumberFormat="1" applyFont="1" applyFill="1" applyBorder="1" applyAlignment="1">
      <alignment horizontal="left" vertical="top" wrapText="1"/>
    </xf>
    <xf numFmtId="0" fontId="13" fillId="3" borderId="3" xfId="0" applyNumberFormat="1" applyFont="1" applyFill="1" applyBorder="1" applyAlignment="1">
      <alignment horizontal="left" vertical="top" wrapText="1"/>
    </xf>
    <xf numFmtId="165" fontId="13" fillId="0" borderId="1" xfId="5" applyFont="1" applyFill="1" applyBorder="1" applyAlignment="1">
      <alignment vertical="top" wrapText="1"/>
    </xf>
    <xf numFmtId="0" fontId="17" fillId="0" borderId="1" xfId="0" applyFont="1" applyFill="1" applyBorder="1" applyAlignment="1">
      <alignment vertical="top" wrapText="1"/>
    </xf>
    <xf numFmtId="0" fontId="17" fillId="0" borderId="1" xfId="0" applyFont="1" applyBorder="1" applyAlignment="1">
      <alignment vertical="top" wrapText="1"/>
    </xf>
    <xf numFmtId="165" fontId="13" fillId="0" borderId="2" xfId="5" applyFont="1" applyFill="1" applyBorder="1" applyAlignment="1">
      <alignment vertical="top" wrapText="1"/>
    </xf>
    <xf numFmtId="0" fontId="13" fillId="0" borderId="2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</cellXfs>
  <cellStyles count="7">
    <cellStyle name="Денежный 2" xfId="1"/>
    <cellStyle name="Денежный 2 2" xfId="2"/>
    <cellStyle name="Обычный" xfId="0" builtinId="0"/>
    <cellStyle name="Обычный 2" xfId="3"/>
    <cellStyle name="Обычный 2 2" xfId="6"/>
    <cellStyle name="Обычный 3" xfId="4"/>
    <cellStyle name="Финансовый" xfId="5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S230"/>
  <sheetViews>
    <sheetView tabSelected="1" view="pageBreakPreview" zoomScale="40" zoomScaleNormal="29" zoomScaleSheetLayoutView="40" workbookViewId="0">
      <pane xSplit="3" ySplit="13" topLeftCell="D29" activePane="bottomRight" state="frozen"/>
      <selection pane="topRight" activeCell="D1" sqref="D1"/>
      <selection pane="bottomLeft" activeCell="A14" sqref="A14"/>
      <selection pane="bottomRight" activeCell="K1" sqref="K1:M4"/>
    </sheetView>
  </sheetViews>
  <sheetFormatPr defaultColWidth="9.140625" defaultRowHeight="33" x14ac:dyDescent="0.25"/>
  <cols>
    <col min="1" max="1" width="106.5703125" style="30" customWidth="1"/>
    <col min="2" max="2" width="51.140625" style="30" customWidth="1"/>
    <col min="3" max="3" width="48.7109375" style="53" customWidth="1"/>
    <col min="4" max="4" width="46.5703125" style="53" customWidth="1"/>
    <col min="5" max="5" width="42.85546875" style="53" customWidth="1"/>
    <col min="6" max="6" width="39.5703125" style="53" customWidth="1"/>
    <col min="7" max="7" width="43.7109375" style="53" customWidth="1"/>
    <col min="8" max="8" width="39.140625" style="53" customWidth="1"/>
    <col min="9" max="9" width="43.85546875" style="53" customWidth="1"/>
    <col min="10" max="10" width="41.5703125" style="53" customWidth="1"/>
    <col min="11" max="11" width="45.5703125" style="53" customWidth="1"/>
    <col min="12" max="12" width="44" style="53" customWidth="1"/>
    <col min="13" max="13" width="51.5703125" style="30" customWidth="1"/>
    <col min="14" max="14" width="47.5703125" style="25" customWidth="1"/>
    <col min="15" max="15" width="41.85546875" style="25" customWidth="1"/>
    <col min="16" max="16" width="43.28515625" style="25" customWidth="1"/>
    <col min="17" max="17" width="13.28515625" style="25" customWidth="1"/>
    <col min="18" max="18" width="21.85546875" style="25" customWidth="1"/>
    <col min="19" max="19" width="35" style="25" bestFit="1" customWidth="1"/>
    <col min="20" max="16384" width="9.140625" style="25"/>
  </cols>
  <sheetData>
    <row r="1" spans="1:17" ht="32.450000000000003" customHeight="1" x14ac:dyDescent="0.25">
      <c r="A1" s="23"/>
      <c r="B1" s="23"/>
      <c r="C1" s="51"/>
      <c r="D1" s="51"/>
      <c r="E1" s="51"/>
      <c r="F1" s="51"/>
      <c r="G1" s="51"/>
      <c r="H1" s="51"/>
      <c r="I1" s="51"/>
      <c r="J1" s="51"/>
      <c r="K1" s="90" t="s">
        <v>444</v>
      </c>
      <c r="L1" s="90"/>
      <c r="M1" s="90"/>
      <c r="N1" s="24"/>
      <c r="O1" s="24"/>
      <c r="P1" s="24"/>
      <c r="Q1" s="24"/>
    </row>
    <row r="2" spans="1:17" ht="32.450000000000003" customHeight="1" x14ac:dyDescent="0.25">
      <c r="A2" s="23"/>
      <c r="B2" s="23" t="s">
        <v>97</v>
      </c>
      <c r="C2" s="51"/>
      <c r="D2" s="51"/>
      <c r="E2" s="51"/>
      <c r="F2" s="51"/>
      <c r="G2" s="51"/>
      <c r="H2" s="51"/>
      <c r="I2" s="51"/>
      <c r="J2" s="51"/>
      <c r="K2" s="90"/>
      <c r="L2" s="90"/>
      <c r="M2" s="90"/>
      <c r="N2" s="24"/>
      <c r="O2" s="24"/>
      <c r="P2" s="24"/>
      <c r="Q2" s="24"/>
    </row>
    <row r="3" spans="1:17" ht="141" customHeight="1" x14ac:dyDescent="0.25">
      <c r="A3" s="90"/>
      <c r="B3" s="90"/>
      <c r="C3" s="90"/>
      <c r="D3" s="90"/>
      <c r="E3" s="51"/>
      <c r="F3" s="51"/>
      <c r="G3" s="51"/>
      <c r="H3" s="51"/>
      <c r="I3" s="51"/>
      <c r="J3" s="51"/>
      <c r="K3" s="90"/>
      <c r="L3" s="90"/>
      <c r="M3" s="90"/>
      <c r="N3" s="24"/>
      <c r="O3" s="24"/>
      <c r="P3" s="24"/>
      <c r="Q3" s="24"/>
    </row>
    <row r="4" spans="1:17" ht="32.450000000000003" customHeight="1" x14ac:dyDescent="0.25">
      <c r="A4" s="90"/>
      <c r="B4" s="90"/>
      <c r="C4" s="90"/>
      <c r="D4" s="90"/>
      <c r="E4" s="51"/>
      <c r="F4" s="51"/>
      <c r="G4" s="51"/>
      <c r="H4" s="51"/>
      <c r="I4" s="51"/>
      <c r="J4" s="51"/>
      <c r="K4" s="90"/>
      <c r="L4" s="90"/>
      <c r="M4" s="90"/>
    </row>
    <row r="5" spans="1:17" ht="32.450000000000003" customHeight="1" x14ac:dyDescent="0.25">
      <c r="A5" s="90"/>
      <c r="B5" s="90"/>
      <c r="C5" s="90"/>
      <c r="D5" s="90"/>
      <c r="E5" s="51"/>
      <c r="F5" s="51"/>
      <c r="G5" s="51"/>
      <c r="H5" s="51"/>
      <c r="I5" s="51"/>
      <c r="J5" s="51"/>
      <c r="K5" s="51"/>
      <c r="L5" s="51"/>
      <c r="M5" s="26"/>
    </row>
    <row r="6" spans="1:17" ht="45.75" x14ac:dyDescent="0.25">
      <c r="A6" s="89" t="s">
        <v>323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</row>
    <row r="7" spans="1:17" ht="45.75" x14ac:dyDescent="0.25">
      <c r="A7" s="89" t="s">
        <v>367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</row>
    <row r="8" spans="1:17" x14ac:dyDescent="0.25">
      <c r="A8" s="94" t="s">
        <v>97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</row>
    <row r="9" spans="1:17" x14ac:dyDescent="0.25">
      <c r="A9" s="42"/>
      <c r="B9" s="27"/>
      <c r="C9" s="52"/>
      <c r="D9" s="52"/>
      <c r="E9" s="52"/>
      <c r="F9" s="52"/>
      <c r="G9" s="52"/>
      <c r="H9" s="52"/>
      <c r="I9" s="52"/>
      <c r="J9" s="52"/>
      <c r="K9" s="52"/>
      <c r="L9" s="52"/>
      <c r="M9" s="27"/>
    </row>
    <row r="10" spans="1:17" ht="43.5" customHeight="1" x14ac:dyDescent="0.25">
      <c r="A10" s="95" t="s">
        <v>334</v>
      </c>
      <c r="B10" s="95" t="s">
        <v>194</v>
      </c>
      <c r="C10" s="85" t="s">
        <v>341</v>
      </c>
      <c r="D10" s="86" t="s">
        <v>365</v>
      </c>
      <c r="E10" s="86"/>
      <c r="F10" s="86"/>
      <c r="G10" s="86"/>
      <c r="H10" s="86"/>
      <c r="I10" s="86"/>
      <c r="J10" s="86"/>
      <c r="K10" s="86"/>
      <c r="L10" s="87"/>
      <c r="M10" s="95" t="s">
        <v>366</v>
      </c>
    </row>
    <row r="11" spans="1:17" ht="70.900000000000006" customHeight="1" x14ac:dyDescent="0.25">
      <c r="A11" s="95"/>
      <c r="B11" s="95"/>
      <c r="C11" s="85"/>
      <c r="D11" s="47" t="s">
        <v>325</v>
      </c>
      <c r="E11" s="47" t="s">
        <v>326</v>
      </c>
      <c r="F11" s="47" t="s">
        <v>327</v>
      </c>
      <c r="G11" s="47" t="s">
        <v>328</v>
      </c>
      <c r="H11" s="47" t="s">
        <v>329</v>
      </c>
      <c r="I11" s="47" t="s">
        <v>330</v>
      </c>
      <c r="J11" s="47" t="s">
        <v>331</v>
      </c>
      <c r="K11" s="47" t="s">
        <v>332</v>
      </c>
      <c r="L11" s="47" t="s">
        <v>333</v>
      </c>
      <c r="M11" s="95"/>
    </row>
    <row r="12" spans="1:17" ht="35.450000000000003" customHeight="1" x14ac:dyDescent="0.25">
      <c r="A12" s="82" t="s">
        <v>352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4"/>
    </row>
    <row r="13" spans="1:17" ht="42" customHeight="1" x14ac:dyDescent="0.25">
      <c r="A13" s="82" t="s">
        <v>442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4"/>
    </row>
    <row r="14" spans="1:17" ht="65.25" customHeight="1" x14ac:dyDescent="0.25">
      <c r="A14" s="72" t="s">
        <v>383</v>
      </c>
      <c r="B14" s="39" t="s">
        <v>339</v>
      </c>
      <c r="C14" s="48">
        <f>C15+C16</f>
        <v>20702981.940000001</v>
      </c>
      <c r="D14" s="48">
        <f>D15+D16</f>
        <v>1261412.82</v>
      </c>
      <c r="E14" s="48">
        <f t="shared" ref="E14:L14" si="0">E15+E16</f>
        <v>852121.39</v>
      </c>
      <c r="F14" s="48">
        <f t="shared" si="0"/>
        <v>852121.39</v>
      </c>
      <c r="G14" s="48">
        <f t="shared" si="0"/>
        <v>1929554.39</v>
      </c>
      <c r="H14" s="48">
        <f t="shared" si="0"/>
        <v>2429554.39</v>
      </c>
      <c r="I14" s="48">
        <f t="shared" si="0"/>
        <v>3129554.39</v>
      </c>
      <c r="J14" s="48">
        <f t="shared" si="0"/>
        <v>3129554.39</v>
      </c>
      <c r="K14" s="48">
        <f t="shared" si="0"/>
        <v>3479554.39</v>
      </c>
      <c r="L14" s="48">
        <f t="shared" si="0"/>
        <v>3639554.39</v>
      </c>
      <c r="M14" s="65" t="s">
        <v>324</v>
      </c>
    </row>
    <row r="15" spans="1:17" ht="134.25" customHeight="1" x14ac:dyDescent="0.25">
      <c r="A15" s="73"/>
      <c r="B15" s="40" t="s">
        <v>337</v>
      </c>
      <c r="C15" s="49">
        <f>SUM(D15:L15)</f>
        <v>2045598</v>
      </c>
      <c r="D15" s="50">
        <v>245000</v>
      </c>
      <c r="E15" s="50">
        <v>167000</v>
      </c>
      <c r="F15" s="50">
        <v>167000</v>
      </c>
      <c r="G15" s="49">
        <v>244433</v>
      </c>
      <c r="H15" s="49">
        <v>244433</v>
      </c>
      <c r="I15" s="49">
        <v>244433</v>
      </c>
      <c r="J15" s="49">
        <v>244433</v>
      </c>
      <c r="K15" s="49">
        <v>244433</v>
      </c>
      <c r="L15" s="49">
        <v>244433</v>
      </c>
      <c r="M15" s="76"/>
    </row>
    <row r="16" spans="1:17" ht="72.75" customHeight="1" x14ac:dyDescent="0.25">
      <c r="A16" s="73"/>
      <c r="B16" s="40" t="s">
        <v>338</v>
      </c>
      <c r="C16" s="49">
        <f>SUM(D16:L16)</f>
        <v>18657383.940000001</v>
      </c>
      <c r="D16" s="49">
        <v>1016412.82</v>
      </c>
      <c r="E16" s="49">
        <v>685121.39</v>
      </c>
      <c r="F16" s="49">
        <v>685121.39</v>
      </c>
      <c r="G16" s="49">
        <v>1685121.39</v>
      </c>
      <c r="H16" s="49">
        <v>2185121.39</v>
      </c>
      <c r="I16" s="49">
        <v>2885121.39</v>
      </c>
      <c r="J16" s="49">
        <v>2885121.39</v>
      </c>
      <c r="K16" s="49">
        <v>3235121.39</v>
      </c>
      <c r="L16" s="49">
        <v>3395121.39</v>
      </c>
      <c r="M16" s="80"/>
    </row>
    <row r="17" spans="1:227" ht="77.25" customHeight="1" x14ac:dyDescent="0.25">
      <c r="A17" s="73" t="s">
        <v>384</v>
      </c>
      <c r="B17" s="40" t="s">
        <v>339</v>
      </c>
      <c r="C17" s="48">
        <f>C18+C19</f>
        <v>44613952.280000001</v>
      </c>
      <c r="D17" s="48">
        <f t="shared" ref="D17:L17" si="1">D18+D19</f>
        <v>3588000</v>
      </c>
      <c r="E17" s="48">
        <f t="shared" si="1"/>
        <v>3588000</v>
      </c>
      <c r="F17" s="48">
        <f t="shared" si="1"/>
        <v>3588000</v>
      </c>
      <c r="G17" s="48">
        <f>G18+G19</f>
        <v>5179952.28</v>
      </c>
      <c r="H17" s="48">
        <f t="shared" si="1"/>
        <v>5588000</v>
      </c>
      <c r="I17" s="48">
        <f t="shared" si="1"/>
        <v>5588000</v>
      </c>
      <c r="J17" s="48">
        <f t="shared" si="1"/>
        <v>5678000</v>
      </c>
      <c r="K17" s="48">
        <f t="shared" si="1"/>
        <v>5758000</v>
      </c>
      <c r="L17" s="48">
        <f t="shared" si="1"/>
        <v>6058000</v>
      </c>
      <c r="M17" s="65" t="s">
        <v>324</v>
      </c>
    </row>
    <row r="18" spans="1:227" s="17" customFormat="1" ht="138.75" customHeight="1" x14ac:dyDescent="0.25">
      <c r="A18" s="73"/>
      <c r="B18" s="40" t="s">
        <v>337</v>
      </c>
      <c r="C18" s="49">
        <f>SUM(D18:L18)</f>
        <v>0</v>
      </c>
      <c r="D18" s="49">
        <v>0</v>
      </c>
      <c r="E18" s="49">
        <v>0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76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</row>
    <row r="19" spans="1:227" s="28" customFormat="1" ht="69.75" customHeight="1" x14ac:dyDescent="0.25">
      <c r="A19" s="73"/>
      <c r="B19" s="40" t="s">
        <v>338</v>
      </c>
      <c r="C19" s="49">
        <f>SUM(D19:L19)</f>
        <v>44613952.280000001</v>
      </c>
      <c r="D19" s="49">
        <v>3588000</v>
      </c>
      <c r="E19" s="49">
        <v>3588000</v>
      </c>
      <c r="F19" s="49">
        <v>3588000</v>
      </c>
      <c r="G19" s="49">
        <v>5179952.28</v>
      </c>
      <c r="H19" s="49">
        <v>5588000</v>
      </c>
      <c r="I19" s="49">
        <v>5588000</v>
      </c>
      <c r="J19" s="49">
        <v>5678000</v>
      </c>
      <c r="K19" s="49">
        <v>5758000</v>
      </c>
      <c r="L19" s="49">
        <v>6058000</v>
      </c>
      <c r="M19" s="80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</row>
    <row r="20" spans="1:227" s="17" customFormat="1" ht="78.75" customHeight="1" x14ac:dyDescent="0.25">
      <c r="A20" s="73" t="s">
        <v>385</v>
      </c>
      <c r="B20" s="40" t="s">
        <v>339</v>
      </c>
      <c r="C20" s="48">
        <f>C21+C22</f>
        <v>204225</v>
      </c>
      <c r="D20" s="49">
        <f t="shared" ref="D20:L20" si="2">D21+D22</f>
        <v>8245</v>
      </c>
      <c r="E20" s="49">
        <f t="shared" si="2"/>
        <v>8245</v>
      </c>
      <c r="F20" s="49">
        <f t="shared" si="2"/>
        <v>8245</v>
      </c>
      <c r="G20" s="49">
        <f t="shared" si="2"/>
        <v>18245</v>
      </c>
      <c r="H20" s="49">
        <f t="shared" si="2"/>
        <v>28245</v>
      </c>
      <c r="I20" s="49">
        <f t="shared" si="2"/>
        <v>32500</v>
      </c>
      <c r="J20" s="49">
        <f t="shared" si="2"/>
        <v>32500</v>
      </c>
      <c r="K20" s="49">
        <f t="shared" si="2"/>
        <v>34000</v>
      </c>
      <c r="L20" s="49">
        <f t="shared" si="2"/>
        <v>34000</v>
      </c>
      <c r="M20" s="65" t="s">
        <v>324</v>
      </c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</row>
    <row r="21" spans="1:227" s="17" customFormat="1" ht="141.75" customHeight="1" x14ac:dyDescent="0.25">
      <c r="A21" s="73"/>
      <c r="B21" s="29" t="s">
        <v>337</v>
      </c>
      <c r="C21" s="48">
        <f>D21+E21+F21+G21+H21+I21+J21+K21+L21</f>
        <v>0</v>
      </c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76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</row>
    <row r="22" spans="1:227" s="17" customFormat="1" ht="75" customHeight="1" x14ac:dyDescent="0.25">
      <c r="A22" s="73"/>
      <c r="B22" s="29" t="s">
        <v>338</v>
      </c>
      <c r="C22" s="48">
        <f>D22+E22+F22+G22+H22+I22+J22+K22+L22</f>
        <v>204225</v>
      </c>
      <c r="D22" s="49">
        <v>8245</v>
      </c>
      <c r="E22" s="49">
        <v>8245</v>
      </c>
      <c r="F22" s="49">
        <v>8245</v>
      </c>
      <c r="G22" s="49">
        <v>18245</v>
      </c>
      <c r="H22" s="49">
        <v>28245</v>
      </c>
      <c r="I22" s="49">
        <v>32500</v>
      </c>
      <c r="J22" s="49">
        <v>32500</v>
      </c>
      <c r="K22" s="49">
        <v>34000</v>
      </c>
      <c r="L22" s="49">
        <v>34000</v>
      </c>
      <c r="M22" s="76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</row>
    <row r="23" spans="1:227" s="17" customFormat="1" ht="88.5" customHeight="1" x14ac:dyDescent="0.25">
      <c r="A23" s="65" t="s">
        <v>386</v>
      </c>
      <c r="B23" s="40" t="s">
        <v>339</v>
      </c>
      <c r="C23" s="48">
        <f>C24+C25</f>
        <v>4144800</v>
      </c>
      <c r="D23" s="48">
        <f t="shared" ref="D23:L23" si="3">D24+D25</f>
        <v>104760</v>
      </c>
      <c r="E23" s="48">
        <f t="shared" si="3"/>
        <v>104760</v>
      </c>
      <c r="F23" s="48">
        <f t="shared" si="3"/>
        <v>104760</v>
      </c>
      <c r="G23" s="48">
        <f t="shared" si="3"/>
        <v>404760</v>
      </c>
      <c r="H23" s="48">
        <f t="shared" si="3"/>
        <v>505760</v>
      </c>
      <c r="I23" s="48">
        <f t="shared" si="3"/>
        <v>610000</v>
      </c>
      <c r="J23" s="48">
        <f t="shared" si="3"/>
        <v>610000</v>
      </c>
      <c r="K23" s="48">
        <f t="shared" si="3"/>
        <v>850000</v>
      </c>
      <c r="L23" s="48">
        <f t="shared" si="3"/>
        <v>850000</v>
      </c>
      <c r="M23" s="76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</row>
    <row r="24" spans="1:227" s="18" customFormat="1" ht="138.75" customHeight="1" x14ac:dyDescent="0.25">
      <c r="A24" s="76"/>
      <c r="B24" s="40" t="s">
        <v>337</v>
      </c>
      <c r="C24" s="48">
        <f>D24+E24+F24+G24+H24+I24+J24+K24+L24</f>
        <v>0</v>
      </c>
      <c r="D24" s="49">
        <v>0</v>
      </c>
      <c r="E24" s="49">
        <v>0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76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</row>
    <row r="25" spans="1:227" s="18" customFormat="1" ht="65.25" customHeight="1" x14ac:dyDescent="0.25">
      <c r="A25" s="80"/>
      <c r="B25" s="40" t="s">
        <v>338</v>
      </c>
      <c r="C25" s="48">
        <f>D25+E25+F25+G25+H25+I25+J25+K25+L25</f>
        <v>4144800</v>
      </c>
      <c r="D25" s="48">
        <v>104760</v>
      </c>
      <c r="E25" s="48">
        <v>104760</v>
      </c>
      <c r="F25" s="48">
        <v>104760</v>
      </c>
      <c r="G25" s="48">
        <v>404760</v>
      </c>
      <c r="H25" s="48">
        <v>505760</v>
      </c>
      <c r="I25" s="48">
        <v>610000</v>
      </c>
      <c r="J25" s="48">
        <v>610000</v>
      </c>
      <c r="K25" s="48">
        <v>850000</v>
      </c>
      <c r="L25" s="48">
        <v>850000</v>
      </c>
      <c r="M25" s="80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</row>
    <row r="26" spans="1:227" s="18" customFormat="1" ht="88.5" customHeight="1" x14ac:dyDescent="0.25">
      <c r="A26" s="68" t="s">
        <v>368</v>
      </c>
      <c r="B26" s="59" t="s">
        <v>339</v>
      </c>
      <c r="C26" s="48">
        <f t="shared" ref="C26:L26" si="4">C27+C28</f>
        <v>147833267.94</v>
      </c>
      <c r="D26" s="48">
        <f>D27+D28</f>
        <v>13868685.82</v>
      </c>
      <c r="E26" s="48">
        <f t="shared" si="4"/>
        <v>13430391.32</v>
      </c>
      <c r="F26" s="48">
        <f t="shared" si="4"/>
        <v>13405098.32</v>
      </c>
      <c r="G26" s="48">
        <f t="shared" si="4"/>
        <v>16666435.880000001</v>
      </c>
      <c r="H26" s="48">
        <f t="shared" si="4"/>
        <v>16982531.32</v>
      </c>
      <c r="I26" s="48">
        <f t="shared" si="4"/>
        <v>17282531.32</v>
      </c>
      <c r="J26" s="48">
        <f t="shared" si="4"/>
        <v>18182531.32</v>
      </c>
      <c r="K26" s="48">
        <f t="shared" si="4"/>
        <v>18882531.32</v>
      </c>
      <c r="L26" s="48">
        <f t="shared" si="4"/>
        <v>19132531.32</v>
      </c>
      <c r="M26" s="65" t="s">
        <v>387</v>
      </c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</row>
    <row r="27" spans="1:227" ht="137.25" customHeight="1" x14ac:dyDescent="0.25">
      <c r="A27" s="71"/>
      <c r="B27" s="59" t="s">
        <v>337</v>
      </c>
      <c r="C27" s="49">
        <f>SUM(D27:L27)</f>
        <v>92846898</v>
      </c>
      <c r="D27" s="49">
        <f t="shared" ref="D27:L27" si="5">D30+D33+D36</f>
        <v>10355900</v>
      </c>
      <c r="E27" s="49">
        <f t="shared" si="5"/>
        <v>10253300</v>
      </c>
      <c r="F27" s="49">
        <f t="shared" si="5"/>
        <v>10253300</v>
      </c>
      <c r="G27" s="49">
        <f t="shared" si="5"/>
        <v>10330733</v>
      </c>
      <c r="H27" s="49">
        <f t="shared" si="5"/>
        <v>10330733</v>
      </c>
      <c r="I27" s="49">
        <f t="shared" si="5"/>
        <v>10330733</v>
      </c>
      <c r="J27" s="49">
        <f t="shared" si="5"/>
        <v>10330733</v>
      </c>
      <c r="K27" s="49">
        <f t="shared" si="5"/>
        <v>10330733</v>
      </c>
      <c r="L27" s="49">
        <f t="shared" si="5"/>
        <v>10330733</v>
      </c>
      <c r="M27" s="76"/>
    </row>
    <row r="28" spans="1:227" s="46" customFormat="1" ht="171.75" customHeight="1" x14ac:dyDescent="0.25">
      <c r="A28" s="72"/>
      <c r="B28" s="44" t="s">
        <v>338</v>
      </c>
      <c r="C28" s="50">
        <f>SUM(D28:L28)</f>
        <v>54986369.939999998</v>
      </c>
      <c r="D28" s="50">
        <v>3512785.82</v>
      </c>
      <c r="E28" s="50">
        <f>E34+E37+E31</f>
        <v>3177091.32</v>
      </c>
      <c r="F28" s="50">
        <f t="shared" ref="F28:L28" si="6">F34+F37+F31</f>
        <v>3151798.32</v>
      </c>
      <c r="G28" s="50">
        <f t="shared" si="6"/>
        <v>6335702.8799999999</v>
      </c>
      <c r="H28" s="50">
        <f t="shared" si="6"/>
        <v>6651798.3200000003</v>
      </c>
      <c r="I28" s="50">
        <f t="shared" si="6"/>
        <v>6951798.3200000003</v>
      </c>
      <c r="J28" s="50">
        <f t="shared" si="6"/>
        <v>7851798.3200000003</v>
      </c>
      <c r="K28" s="50">
        <f t="shared" si="6"/>
        <v>8551798.3200000003</v>
      </c>
      <c r="L28" s="50">
        <f t="shared" si="6"/>
        <v>8801798.3200000003</v>
      </c>
      <c r="M28" s="76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</row>
    <row r="29" spans="1:227" s="32" customFormat="1" ht="63" customHeight="1" x14ac:dyDescent="0.25">
      <c r="A29" s="68" t="s">
        <v>379</v>
      </c>
      <c r="B29" s="59" t="s">
        <v>339</v>
      </c>
      <c r="C29" s="48">
        <f>C30+C31</f>
        <v>142768590.61000001</v>
      </c>
      <c r="D29" s="49">
        <f t="shared" ref="D29:L29" si="7">D30+D31</f>
        <v>13305299.68</v>
      </c>
      <c r="E29" s="49">
        <f t="shared" si="7"/>
        <v>12872803.18</v>
      </c>
      <c r="F29" s="49">
        <f t="shared" si="7"/>
        <v>12841712.17</v>
      </c>
      <c r="G29" s="49">
        <f t="shared" si="7"/>
        <v>16103049.73</v>
      </c>
      <c r="H29" s="49">
        <f t="shared" si="7"/>
        <v>16419145.17</v>
      </c>
      <c r="I29" s="49">
        <f t="shared" si="7"/>
        <v>16719145.17</v>
      </c>
      <c r="J29" s="49">
        <f t="shared" si="7"/>
        <v>17619145.170000002</v>
      </c>
      <c r="K29" s="49">
        <f t="shared" si="7"/>
        <v>18319145.170000002</v>
      </c>
      <c r="L29" s="63">
        <f t="shared" si="7"/>
        <v>18569145.170000002</v>
      </c>
      <c r="M29" s="75" t="s">
        <v>387</v>
      </c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  <c r="HI29" s="25"/>
      <c r="HJ29" s="25"/>
      <c r="HK29" s="25"/>
      <c r="HL29" s="25"/>
      <c r="HM29" s="25"/>
      <c r="HN29" s="25"/>
      <c r="HO29" s="25"/>
      <c r="HP29" s="25"/>
      <c r="HQ29" s="25"/>
      <c r="HR29" s="25"/>
      <c r="HS29" s="25"/>
    </row>
    <row r="30" spans="1:227" s="33" customFormat="1" ht="135" customHeight="1" x14ac:dyDescent="0.25">
      <c r="A30" s="71"/>
      <c r="B30" s="59" t="s">
        <v>337</v>
      </c>
      <c r="C30" s="49">
        <f>SUM(D30:L30)</f>
        <v>87782220.670000002</v>
      </c>
      <c r="D30" s="50">
        <v>9792513.8599999994</v>
      </c>
      <c r="E30" s="50">
        <v>9695711.8599999994</v>
      </c>
      <c r="F30" s="50">
        <v>9689913.8499999996</v>
      </c>
      <c r="G30" s="50">
        <v>9767346.8499999996</v>
      </c>
      <c r="H30" s="50">
        <v>9767346.8499999996</v>
      </c>
      <c r="I30" s="50">
        <v>9767346.8499999996</v>
      </c>
      <c r="J30" s="50">
        <v>9767346.8499999996</v>
      </c>
      <c r="K30" s="50">
        <v>9767346.8499999996</v>
      </c>
      <c r="L30" s="64">
        <v>9767346.8499999996</v>
      </c>
      <c r="M30" s="7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  <c r="HI30" s="25"/>
      <c r="HJ30" s="25"/>
      <c r="HK30" s="25"/>
      <c r="HL30" s="25"/>
      <c r="HM30" s="25"/>
      <c r="HN30" s="25"/>
      <c r="HO30" s="25"/>
      <c r="HP30" s="25"/>
      <c r="HQ30" s="25"/>
      <c r="HR30" s="25"/>
      <c r="HS30" s="25"/>
    </row>
    <row r="31" spans="1:227" s="33" customFormat="1" ht="80.25" customHeight="1" x14ac:dyDescent="0.25">
      <c r="A31" s="72"/>
      <c r="B31" s="59" t="s">
        <v>338</v>
      </c>
      <c r="C31" s="49">
        <f>SUM(D31:L31)</f>
        <v>54986369.939999998</v>
      </c>
      <c r="D31" s="50">
        <v>3512785.82</v>
      </c>
      <c r="E31" s="50">
        <v>3177091.32</v>
      </c>
      <c r="F31" s="50">
        <v>3151798.32</v>
      </c>
      <c r="G31" s="50">
        <v>6335702.8799999999</v>
      </c>
      <c r="H31" s="50">
        <v>6651798.3200000003</v>
      </c>
      <c r="I31" s="50">
        <v>6951798.3200000003</v>
      </c>
      <c r="J31" s="50">
        <v>7851798.3200000003</v>
      </c>
      <c r="K31" s="50">
        <v>8551798.3200000003</v>
      </c>
      <c r="L31" s="64">
        <v>8801798.3200000003</v>
      </c>
      <c r="M31" s="7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  <c r="HI31" s="25"/>
      <c r="HJ31" s="25"/>
      <c r="HK31" s="25"/>
      <c r="HL31" s="25"/>
      <c r="HM31" s="25"/>
      <c r="HN31" s="25"/>
      <c r="HO31" s="25"/>
      <c r="HP31" s="25"/>
      <c r="HQ31" s="25"/>
      <c r="HR31" s="25"/>
      <c r="HS31" s="25"/>
    </row>
    <row r="32" spans="1:227" s="33" customFormat="1" ht="75" customHeight="1" x14ac:dyDescent="0.25">
      <c r="A32" s="68" t="s">
        <v>358</v>
      </c>
      <c r="B32" s="59" t="s">
        <v>339</v>
      </c>
      <c r="C32" s="48">
        <f>C33+C34</f>
        <v>3014054.15</v>
      </c>
      <c r="D32" s="50">
        <f>D33</f>
        <v>334436.63</v>
      </c>
      <c r="E32" s="50">
        <f t="shared" ref="E32:L32" si="8">E33</f>
        <v>334952.19</v>
      </c>
      <c r="F32" s="50">
        <f t="shared" si="8"/>
        <v>334952.19</v>
      </c>
      <c r="G32" s="49">
        <f t="shared" si="8"/>
        <v>334952.19</v>
      </c>
      <c r="H32" s="49">
        <f t="shared" si="8"/>
        <v>334952.19</v>
      </c>
      <c r="I32" s="49">
        <f t="shared" si="8"/>
        <v>334952.19</v>
      </c>
      <c r="J32" s="49">
        <f t="shared" si="8"/>
        <v>334952.19</v>
      </c>
      <c r="K32" s="49">
        <f t="shared" si="8"/>
        <v>334952.19</v>
      </c>
      <c r="L32" s="49">
        <f t="shared" si="8"/>
        <v>334952.19</v>
      </c>
      <c r="M32" s="76" t="s">
        <v>340</v>
      </c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  <c r="HI32" s="25"/>
      <c r="HJ32" s="25"/>
      <c r="HK32" s="25"/>
      <c r="HL32" s="25"/>
      <c r="HM32" s="25"/>
      <c r="HN32" s="25"/>
      <c r="HO32" s="25"/>
      <c r="HP32" s="25"/>
      <c r="HQ32" s="25"/>
      <c r="HR32" s="25"/>
      <c r="HS32" s="25"/>
    </row>
    <row r="33" spans="1:227" s="33" customFormat="1" ht="143.25" customHeight="1" x14ac:dyDescent="0.25">
      <c r="A33" s="71"/>
      <c r="B33" s="59" t="s">
        <v>337</v>
      </c>
      <c r="C33" s="49">
        <f>SUM(D33:L33)</f>
        <v>3014054.15</v>
      </c>
      <c r="D33" s="50">
        <v>334436.63</v>
      </c>
      <c r="E33" s="50">
        <v>334952.19</v>
      </c>
      <c r="F33" s="50">
        <v>334952.19</v>
      </c>
      <c r="G33" s="50">
        <v>334952.19</v>
      </c>
      <c r="H33" s="50">
        <v>334952.19</v>
      </c>
      <c r="I33" s="50">
        <v>334952.19</v>
      </c>
      <c r="J33" s="50">
        <v>334952.19</v>
      </c>
      <c r="K33" s="50">
        <v>334952.19</v>
      </c>
      <c r="L33" s="50">
        <v>334952.19</v>
      </c>
      <c r="M33" s="76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  <c r="HI33" s="25"/>
      <c r="HJ33" s="25"/>
      <c r="HK33" s="25"/>
      <c r="HL33" s="25"/>
      <c r="HM33" s="25"/>
      <c r="HN33" s="25"/>
      <c r="HO33" s="25"/>
      <c r="HP33" s="25"/>
      <c r="HQ33" s="25"/>
      <c r="HR33" s="25"/>
      <c r="HS33" s="25"/>
    </row>
    <row r="34" spans="1:227" s="33" customFormat="1" ht="68.25" customHeight="1" x14ac:dyDescent="0.25">
      <c r="A34" s="72"/>
      <c r="B34" s="59" t="s">
        <v>338</v>
      </c>
      <c r="C34" s="49">
        <f>SUM(D34:L34)</f>
        <v>0</v>
      </c>
      <c r="D34" s="49">
        <v>0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80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  <c r="HI34" s="25"/>
      <c r="HJ34" s="25"/>
      <c r="HK34" s="25"/>
      <c r="HL34" s="25"/>
      <c r="HM34" s="25"/>
      <c r="HN34" s="25"/>
      <c r="HO34" s="25"/>
      <c r="HP34" s="25"/>
      <c r="HQ34" s="25"/>
      <c r="HR34" s="25"/>
      <c r="HS34" s="25"/>
    </row>
    <row r="35" spans="1:227" s="33" customFormat="1" ht="74.25" customHeight="1" x14ac:dyDescent="0.25">
      <c r="A35" s="68" t="s">
        <v>359</v>
      </c>
      <c r="B35" s="59" t="s">
        <v>339</v>
      </c>
      <c r="C35" s="49">
        <f>C36+C37</f>
        <v>2050623.18</v>
      </c>
      <c r="D35" s="50">
        <f t="shared" ref="D35:L35" si="9">D36</f>
        <v>228949.51</v>
      </c>
      <c r="E35" s="50">
        <f t="shared" si="9"/>
        <v>222635.95</v>
      </c>
      <c r="F35" s="50">
        <f t="shared" si="9"/>
        <v>228433.96</v>
      </c>
      <c r="G35" s="50">
        <f t="shared" si="9"/>
        <v>228433.96</v>
      </c>
      <c r="H35" s="49">
        <f t="shared" si="9"/>
        <v>228433.96</v>
      </c>
      <c r="I35" s="49">
        <f t="shared" si="9"/>
        <v>228433.96</v>
      </c>
      <c r="J35" s="49">
        <f t="shared" si="9"/>
        <v>228433.96</v>
      </c>
      <c r="K35" s="49">
        <f t="shared" si="9"/>
        <v>228433.96</v>
      </c>
      <c r="L35" s="49">
        <f t="shared" si="9"/>
        <v>228433.96</v>
      </c>
      <c r="M35" s="65" t="s">
        <v>335</v>
      </c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  <c r="HI35" s="25"/>
      <c r="HJ35" s="25"/>
      <c r="HK35" s="25"/>
      <c r="HL35" s="25"/>
      <c r="HM35" s="25"/>
      <c r="HN35" s="25"/>
      <c r="HO35" s="25"/>
      <c r="HP35" s="25"/>
      <c r="HQ35" s="25"/>
      <c r="HR35" s="25"/>
      <c r="HS35" s="25"/>
    </row>
    <row r="36" spans="1:227" ht="150" customHeight="1" x14ac:dyDescent="0.25">
      <c r="A36" s="71"/>
      <c r="B36" s="59" t="s">
        <v>337</v>
      </c>
      <c r="C36" s="49">
        <f>SUM(D36:L36)</f>
        <v>2050623.18</v>
      </c>
      <c r="D36" s="50">
        <v>228949.51</v>
      </c>
      <c r="E36" s="50">
        <v>222635.95</v>
      </c>
      <c r="F36" s="50">
        <v>228433.96</v>
      </c>
      <c r="G36" s="50">
        <v>228433.96</v>
      </c>
      <c r="H36" s="50">
        <v>228433.96</v>
      </c>
      <c r="I36" s="50">
        <v>228433.96</v>
      </c>
      <c r="J36" s="50">
        <v>228433.96</v>
      </c>
      <c r="K36" s="50">
        <v>228433.96</v>
      </c>
      <c r="L36" s="50">
        <v>228433.96</v>
      </c>
      <c r="M36" s="76"/>
    </row>
    <row r="37" spans="1:227" s="31" customFormat="1" ht="74.25" customHeight="1" x14ac:dyDescent="0.25">
      <c r="A37" s="72"/>
      <c r="B37" s="59" t="s">
        <v>338</v>
      </c>
      <c r="C37" s="49">
        <f>SUM(D37:L37)</f>
        <v>0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80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  <c r="HI37" s="25"/>
      <c r="HJ37" s="25"/>
      <c r="HK37" s="25"/>
      <c r="HL37" s="25"/>
      <c r="HM37" s="25"/>
      <c r="HN37" s="25"/>
      <c r="HO37" s="25"/>
      <c r="HP37" s="25"/>
      <c r="HQ37" s="25"/>
      <c r="HR37" s="25"/>
      <c r="HS37" s="25"/>
    </row>
    <row r="38" spans="1:227" s="32" customFormat="1" ht="75" customHeight="1" x14ac:dyDescent="0.25">
      <c r="A38" s="68" t="s">
        <v>360</v>
      </c>
      <c r="B38" s="59" t="s">
        <v>339</v>
      </c>
      <c r="C38" s="48">
        <v>0</v>
      </c>
      <c r="D38" s="49">
        <v>0</v>
      </c>
      <c r="E38" s="49">
        <v>0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49">
        <v>0</v>
      </c>
      <c r="M38" s="76" t="s">
        <v>387</v>
      </c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  <c r="HI38" s="25"/>
      <c r="HJ38" s="25"/>
      <c r="HK38" s="25"/>
      <c r="HL38" s="25"/>
      <c r="HM38" s="25"/>
      <c r="HN38" s="25"/>
      <c r="HO38" s="25"/>
      <c r="HP38" s="25"/>
      <c r="HQ38" s="25"/>
      <c r="HR38" s="25"/>
      <c r="HS38" s="25"/>
    </row>
    <row r="39" spans="1:227" s="34" customFormat="1" ht="135.75" customHeight="1" x14ac:dyDescent="0.25">
      <c r="A39" s="71"/>
      <c r="B39" s="59" t="s">
        <v>337</v>
      </c>
      <c r="C39" s="48">
        <v>0</v>
      </c>
      <c r="D39" s="49">
        <v>0</v>
      </c>
      <c r="E39" s="49">
        <v>0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76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  <c r="HI39" s="25"/>
      <c r="HJ39" s="25"/>
      <c r="HK39" s="25"/>
      <c r="HL39" s="25"/>
      <c r="HM39" s="25"/>
      <c r="HN39" s="25"/>
      <c r="HO39" s="25"/>
      <c r="HP39" s="25"/>
      <c r="HQ39" s="25"/>
      <c r="HR39" s="25"/>
      <c r="HS39" s="25"/>
    </row>
    <row r="40" spans="1:227" s="34" customFormat="1" ht="72.75" customHeight="1" x14ac:dyDescent="0.25">
      <c r="A40" s="72"/>
      <c r="B40" s="59" t="s">
        <v>338</v>
      </c>
      <c r="C40" s="48">
        <f>D40+E40+F40+G40+H40+I40+J40+K40+L40</f>
        <v>0</v>
      </c>
      <c r="D40" s="49">
        <v>0</v>
      </c>
      <c r="E40" s="49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49">
        <v>0</v>
      </c>
      <c r="L40" s="49">
        <v>0</v>
      </c>
      <c r="M40" s="80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  <c r="HI40" s="25"/>
      <c r="HJ40" s="25"/>
      <c r="HK40" s="25"/>
      <c r="HL40" s="25"/>
      <c r="HM40" s="25"/>
      <c r="HN40" s="25"/>
      <c r="HO40" s="25"/>
      <c r="HP40" s="25"/>
      <c r="HQ40" s="25"/>
      <c r="HR40" s="25"/>
      <c r="HS40" s="25"/>
    </row>
    <row r="41" spans="1:227" s="30" customFormat="1" ht="60.75" customHeight="1" x14ac:dyDescent="0.25">
      <c r="A41" s="68" t="s">
        <v>388</v>
      </c>
      <c r="B41" s="59" t="s">
        <v>339</v>
      </c>
      <c r="C41" s="48">
        <f>C42+C43</f>
        <v>282872843.30000001</v>
      </c>
      <c r="D41" s="49">
        <f t="shared" ref="D41:L41" si="10">SUM(D42:D43)</f>
        <v>26151777.260000002</v>
      </c>
      <c r="E41" s="49">
        <f t="shared" si="10"/>
        <v>27022791.84</v>
      </c>
      <c r="F41" s="49">
        <f>SUM(F42:F43)</f>
        <v>27438905.440000001</v>
      </c>
      <c r="G41" s="49">
        <f t="shared" si="10"/>
        <v>32021157.719999999</v>
      </c>
      <c r="H41" s="49">
        <f t="shared" si="10"/>
        <v>32438905.440000001</v>
      </c>
      <c r="I41" s="49">
        <f t="shared" si="10"/>
        <v>33033076.399999999</v>
      </c>
      <c r="J41" s="49">
        <f t="shared" si="10"/>
        <v>34033076.399999999</v>
      </c>
      <c r="K41" s="49">
        <f t="shared" si="10"/>
        <v>34741576.399999999</v>
      </c>
      <c r="L41" s="49">
        <f t="shared" si="10"/>
        <v>35991576.399999999</v>
      </c>
      <c r="M41" s="65" t="s">
        <v>414</v>
      </c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  <c r="HI41" s="25"/>
      <c r="HJ41" s="25"/>
      <c r="HK41" s="25"/>
      <c r="HL41" s="25"/>
      <c r="HM41" s="25"/>
      <c r="HN41" s="25"/>
      <c r="HO41" s="25"/>
      <c r="HP41" s="25"/>
      <c r="HQ41" s="25"/>
      <c r="HR41" s="25"/>
      <c r="HS41" s="25"/>
    </row>
    <row r="42" spans="1:227" ht="137.25" customHeight="1" x14ac:dyDescent="0.25">
      <c r="A42" s="71"/>
      <c r="B42" s="57" t="s">
        <v>337</v>
      </c>
      <c r="C42" s="49">
        <f>SUM(D42:L42)</f>
        <v>0</v>
      </c>
      <c r="D42" s="49">
        <f>D45</f>
        <v>0</v>
      </c>
      <c r="E42" s="49">
        <f>E45</f>
        <v>0</v>
      </c>
      <c r="F42" s="49">
        <f>F45</f>
        <v>0</v>
      </c>
      <c r="G42" s="49">
        <f>G45</f>
        <v>0</v>
      </c>
      <c r="H42" s="49"/>
      <c r="I42" s="49"/>
      <c r="J42" s="49"/>
      <c r="K42" s="49"/>
      <c r="L42" s="49"/>
      <c r="M42" s="76"/>
    </row>
    <row r="43" spans="1:227" ht="74.25" customHeight="1" x14ac:dyDescent="0.25">
      <c r="A43" s="72"/>
      <c r="B43" s="59" t="s">
        <v>338</v>
      </c>
      <c r="C43" s="49">
        <f>SUM(D43:L43)</f>
        <v>282872843.30000001</v>
      </c>
      <c r="D43" s="49">
        <v>26151777.260000002</v>
      </c>
      <c r="E43" s="49">
        <f>E46</f>
        <v>27022791.84</v>
      </c>
      <c r="F43" s="49">
        <f t="shared" ref="F43:L43" si="11">F46</f>
        <v>27438905.440000001</v>
      </c>
      <c r="G43" s="49">
        <f>G46</f>
        <v>32021157.719999999</v>
      </c>
      <c r="H43" s="49">
        <f t="shared" si="11"/>
        <v>32438905.440000001</v>
      </c>
      <c r="I43" s="49">
        <f t="shared" si="11"/>
        <v>33033076.399999999</v>
      </c>
      <c r="J43" s="49">
        <f t="shared" si="11"/>
        <v>34033076.399999999</v>
      </c>
      <c r="K43" s="49">
        <f>K46</f>
        <v>34741576.399999999</v>
      </c>
      <c r="L43" s="49">
        <f t="shared" si="11"/>
        <v>35991576.399999999</v>
      </c>
      <c r="M43" s="80"/>
    </row>
    <row r="44" spans="1:227" ht="92.45" customHeight="1" x14ac:dyDescent="0.25">
      <c r="A44" s="68" t="s">
        <v>361</v>
      </c>
      <c r="B44" s="59" t="s">
        <v>339</v>
      </c>
      <c r="C44" s="48">
        <f>C45+C46</f>
        <v>282872843.30000001</v>
      </c>
      <c r="D44" s="49">
        <f t="shared" ref="D44:L44" si="12">SUM(D45:D46)</f>
        <v>26151777.260000002</v>
      </c>
      <c r="E44" s="49">
        <f t="shared" si="12"/>
        <v>27022791.84</v>
      </c>
      <c r="F44" s="49">
        <f t="shared" si="12"/>
        <v>27438905.440000001</v>
      </c>
      <c r="G44" s="49">
        <f t="shared" si="12"/>
        <v>32021157.719999999</v>
      </c>
      <c r="H44" s="49">
        <f t="shared" si="12"/>
        <v>32438905.440000001</v>
      </c>
      <c r="I44" s="49">
        <f t="shared" si="12"/>
        <v>33033076.399999999</v>
      </c>
      <c r="J44" s="49">
        <f t="shared" si="12"/>
        <v>34033076.399999999</v>
      </c>
      <c r="K44" s="49">
        <f>K46</f>
        <v>34741576.399999999</v>
      </c>
      <c r="L44" s="49">
        <f t="shared" si="12"/>
        <v>35991576.399999999</v>
      </c>
      <c r="M44" s="96" t="s">
        <v>414</v>
      </c>
    </row>
    <row r="45" spans="1:227" ht="147" customHeight="1" x14ac:dyDescent="0.25">
      <c r="A45" s="71"/>
      <c r="B45" s="57" t="s">
        <v>337</v>
      </c>
      <c r="C45" s="49">
        <f>SUM(D45:L45)</f>
        <v>0</v>
      </c>
      <c r="D45" s="49">
        <v>0</v>
      </c>
      <c r="E45" s="49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97"/>
    </row>
    <row r="46" spans="1:227" ht="66" customHeight="1" x14ac:dyDescent="0.25">
      <c r="A46" s="72"/>
      <c r="B46" s="59" t="s">
        <v>338</v>
      </c>
      <c r="C46" s="49">
        <f>SUM(D46:L46)</f>
        <v>282872843.30000001</v>
      </c>
      <c r="D46" s="50">
        <v>26151777.260000002</v>
      </c>
      <c r="E46" s="50">
        <v>27022791.84</v>
      </c>
      <c r="F46" s="50">
        <v>27438905.440000001</v>
      </c>
      <c r="G46" s="50">
        <v>32021157.719999999</v>
      </c>
      <c r="H46" s="50">
        <v>32438905.440000001</v>
      </c>
      <c r="I46" s="50">
        <v>33033076.399999999</v>
      </c>
      <c r="J46" s="50">
        <v>34033076.399999999</v>
      </c>
      <c r="K46" s="50">
        <v>34741576.399999999</v>
      </c>
      <c r="L46" s="50">
        <v>35991576.399999999</v>
      </c>
      <c r="M46" s="98"/>
    </row>
    <row r="47" spans="1:227" ht="62.25" customHeight="1" x14ac:dyDescent="0.25">
      <c r="A47" s="91" t="s">
        <v>389</v>
      </c>
      <c r="B47" s="59" t="s">
        <v>339</v>
      </c>
      <c r="C47" s="48">
        <f>C48+C49</f>
        <v>0</v>
      </c>
      <c r="D47" s="48">
        <f t="shared" ref="D47:L47" si="13">D48+D49</f>
        <v>0</v>
      </c>
      <c r="E47" s="48">
        <f t="shared" si="13"/>
        <v>0</v>
      </c>
      <c r="F47" s="48">
        <f t="shared" si="13"/>
        <v>0</v>
      </c>
      <c r="G47" s="48">
        <f t="shared" si="13"/>
        <v>0</v>
      </c>
      <c r="H47" s="48">
        <f t="shared" si="13"/>
        <v>0</v>
      </c>
      <c r="I47" s="48">
        <f t="shared" si="13"/>
        <v>0</v>
      </c>
      <c r="J47" s="48">
        <f t="shared" si="13"/>
        <v>0</v>
      </c>
      <c r="K47" s="48">
        <f t="shared" si="13"/>
        <v>0</v>
      </c>
      <c r="L47" s="48">
        <f t="shared" si="13"/>
        <v>0</v>
      </c>
      <c r="M47" s="65" t="s">
        <v>414</v>
      </c>
    </row>
    <row r="48" spans="1:227" ht="146.25" customHeight="1" x14ac:dyDescent="0.25">
      <c r="A48" s="92"/>
      <c r="B48" s="59" t="s">
        <v>337</v>
      </c>
      <c r="C48" s="48">
        <f>SUM(D48:L48)</f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76"/>
    </row>
    <row r="49" spans="1:13" ht="72" customHeight="1" x14ac:dyDescent="0.25">
      <c r="A49" s="93"/>
      <c r="B49" s="59" t="s">
        <v>338</v>
      </c>
      <c r="C49" s="48">
        <f>SUM(D49:L49)</f>
        <v>0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80"/>
    </row>
    <row r="50" spans="1:13" ht="59.25" customHeight="1" x14ac:dyDescent="0.25">
      <c r="A50" s="68" t="s">
        <v>390</v>
      </c>
      <c r="B50" s="59" t="s">
        <v>339</v>
      </c>
      <c r="C50" s="48">
        <f>C51</f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65" t="s">
        <v>342</v>
      </c>
    </row>
    <row r="51" spans="1:13" ht="144" customHeight="1" x14ac:dyDescent="0.25">
      <c r="A51" s="71"/>
      <c r="B51" s="59" t="s">
        <v>337</v>
      </c>
      <c r="C51" s="48">
        <f>D51+E51+F51+G51+H51+I51+J51+K51+L51</f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76"/>
    </row>
    <row r="52" spans="1:13" ht="73.5" customHeight="1" x14ac:dyDescent="0.25">
      <c r="A52" s="72"/>
      <c r="B52" s="59" t="s">
        <v>338</v>
      </c>
      <c r="C52" s="48">
        <f>+D52+E52+F52+G52+H52+I52+J52+K52+L52</f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80"/>
    </row>
    <row r="53" spans="1:13" ht="71.25" customHeight="1" x14ac:dyDescent="0.25">
      <c r="A53" s="68" t="s">
        <v>369</v>
      </c>
      <c r="B53" s="59" t="s">
        <v>339</v>
      </c>
      <c r="C53" s="48">
        <f>C54+C55</f>
        <v>6115526.1299999999</v>
      </c>
      <c r="D53" s="48">
        <f>D54+D55</f>
        <v>190051.47</v>
      </c>
      <c r="E53" s="48">
        <f>E54+E55</f>
        <v>190114.26</v>
      </c>
      <c r="F53" s="48">
        <f>F54+F55</f>
        <v>190114.26</v>
      </c>
      <c r="G53" s="48">
        <f t="shared" ref="G53:L53" si="14">G54+G55</f>
        <v>665060.73</v>
      </c>
      <c r="H53" s="48">
        <f t="shared" si="14"/>
        <v>762169.85</v>
      </c>
      <c r="I53" s="48">
        <f t="shared" si="14"/>
        <v>979503.89</v>
      </c>
      <c r="J53" s="48">
        <f t="shared" si="14"/>
        <v>979503.89</v>
      </c>
      <c r="K53" s="48">
        <f t="shared" si="14"/>
        <v>979503.89</v>
      </c>
      <c r="L53" s="48">
        <f t="shared" si="14"/>
        <v>1179503.8899999999</v>
      </c>
      <c r="M53" s="65" t="s">
        <v>364</v>
      </c>
    </row>
    <row r="54" spans="1:13" ht="139.5" customHeight="1" x14ac:dyDescent="0.25">
      <c r="A54" s="71"/>
      <c r="B54" s="59" t="s">
        <v>337</v>
      </c>
      <c r="C54" s="48">
        <f>D54+E54+F54+G54+H54+I54+J54+K54+L54</f>
        <v>0</v>
      </c>
      <c r="D54" s="48">
        <f t="shared" ref="D54:L54" si="15">E54+F54+G54+H54+I54+J54+K54+L54+M54+N54+O54</f>
        <v>0</v>
      </c>
      <c r="E54" s="48">
        <f t="shared" si="15"/>
        <v>0</v>
      </c>
      <c r="F54" s="48">
        <f t="shared" si="15"/>
        <v>0</v>
      </c>
      <c r="G54" s="48">
        <f t="shared" si="15"/>
        <v>0</v>
      </c>
      <c r="H54" s="48">
        <f t="shared" si="15"/>
        <v>0</v>
      </c>
      <c r="I54" s="48">
        <f t="shared" si="15"/>
        <v>0</v>
      </c>
      <c r="J54" s="48">
        <f t="shared" si="15"/>
        <v>0</v>
      </c>
      <c r="K54" s="48">
        <f t="shared" si="15"/>
        <v>0</v>
      </c>
      <c r="L54" s="48">
        <f t="shared" si="15"/>
        <v>0</v>
      </c>
      <c r="M54" s="76"/>
    </row>
    <row r="55" spans="1:13" ht="90.75" customHeight="1" x14ac:dyDescent="0.25">
      <c r="A55" s="72"/>
      <c r="B55" s="59" t="s">
        <v>338</v>
      </c>
      <c r="C55" s="48">
        <f>D55+E55+F55+G55+H55+I55+J55+K55+L55</f>
        <v>6115526.1299999999</v>
      </c>
      <c r="D55" s="50">
        <v>190051.47</v>
      </c>
      <c r="E55" s="50">
        <v>190114.26</v>
      </c>
      <c r="F55" s="50">
        <v>190114.26</v>
      </c>
      <c r="G55" s="50">
        <v>665060.73</v>
      </c>
      <c r="H55" s="50">
        <v>762169.85</v>
      </c>
      <c r="I55" s="50">
        <v>979503.89</v>
      </c>
      <c r="J55" s="50">
        <v>979503.89</v>
      </c>
      <c r="K55" s="50">
        <v>979503.89</v>
      </c>
      <c r="L55" s="50">
        <v>1179503.8899999999</v>
      </c>
      <c r="M55" s="80"/>
    </row>
    <row r="56" spans="1:13" ht="53.25" customHeight="1" x14ac:dyDescent="0.25">
      <c r="A56" s="65" t="s">
        <v>391</v>
      </c>
      <c r="B56" s="59" t="s">
        <v>339</v>
      </c>
      <c r="C56" s="48">
        <f>C57+C58</f>
        <v>862971.68</v>
      </c>
      <c r="D56" s="54">
        <f>D57+D58</f>
        <v>862971.68</v>
      </c>
      <c r="E56" s="54"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4">
        <v>0</v>
      </c>
      <c r="L56" s="54">
        <v>0</v>
      </c>
      <c r="M56" s="65" t="s">
        <v>364</v>
      </c>
    </row>
    <row r="57" spans="1:13" ht="150" customHeight="1" x14ac:dyDescent="0.25">
      <c r="A57" s="76"/>
      <c r="B57" s="59" t="s">
        <v>337</v>
      </c>
      <c r="C57" s="48">
        <f>D57+E57+F57+G57+H57+I57+J57+K57+L57</f>
        <v>0</v>
      </c>
      <c r="D57" s="54">
        <v>0</v>
      </c>
      <c r="E57" s="54">
        <v>0</v>
      </c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76"/>
    </row>
    <row r="58" spans="1:13" ht="71.25" customHeight="1" x14ac:dyDescent="0.25">
      <c r="A58" s="80"/>
      <c r="B58" s="59" t="s">
        <v>338</v>
      </c>
      <c r="C58" s="48">
        <f>D58+E58+F58+G58+H58+I58+J58+K58+L58</f>
        <v>862971.68</v>
      </c>
      <c r="D58" s="54">
        <v>862971.68</v>
      </c>
      <c r="E58" s="54">
        <v>0</v>
      </c>
      <c r="F58" s="54">
        <v>0</v>
      </c>
      <c r="G58" s="54">
        <v>0</v>
      </c>
      <c r="H58" s="54">
        <v>0</v>
      </c>
      <c r="I58" s="54">
        <v>0</v>
      </c>
      <c r="J58" s="54">
        <v>0</v>
      </c>
      <c r="K58" s="54">
        <v>0</v>
      </c>
      <c r="L58" s="54">
        <v>0</v>
      </c>
      <c r="M58" s="80"/>
    </row>
    <row r="59" spans="1:13" ht="58.5" customHeight="1" x14ac:dyDescent="0.25">
      <c r="A59" s="65" t="s">
        <v>413</v>
      </c>
      <c r="B59" s="59" t="s">
        <v>339</v>
      </c>
      <c r="C59" s="48">
        <f>D59+E59+F59+G59+H59+I59+J59+K59+L59</f>
        <v>41510895.740000002</v>
      </c>
      <c r="D59" s="54">
        <f>D60+D61</f>
        <v>41510895.740000002</v>
      </c>
      <c r="E59" s="54">
        <v>0</v>
      </c>
      <c r="F59" s="54">
        <v>0</v>
      </c>
      <c r="G59" s="54">
        <v>0</v>
      </c>
      <c r="H59" s="54">
        <v>0</v>
      </c>
      <c r="I59" s="54">
        <v>0</v>
      </c>
      <c r="J59" s="54">
        <v>0</v>
      </c>
      <c r="K59" s="54">
        <v>0</v>
      </c>
      <c r="L59" s="54">
        <v>0</v>
      </c>
      <c r="M59" s="65" t="s">
        <v>392</v>
      </c>
    </row>
    <row r="60" spans="1:13" ht="140.25" customHeight="1" x14ac:dyDescent="0.25">
      <c r="A60" s="76"/>
      <c r="B60" s="59" t="s">
        <v>337</v>
      </c>
      <c r="C60" s="48">
        <v>0</v>
      </c>
      <c r="D60" s="54">
        <v>0</v>
      </c>
      <c r="E60" s="54">
        <v>0</v>
      </c>
      <c r="F60" s="54">
        <v>0</v>
      </c>
      <c r="G60" s="54">
        <v>0</v>
      </c>
      <c r="H60" s="54">
        <v>0</v>
      </c>
      <c r="I60" s="54">
        <v>0</v>
      </c>
      <c r="J60" s="54">
        <v>0</v>
      </c>
      <c r="K60" s="54">
        <v>0</v>
      </c>
      <c r="L60" s="54">
        <v>0</v>
      </c>
      <c r="M60" s="76"/>
    </row>
    <row r="61" spans="1:13" ht="69.75" customHeight="1" x14ac:dyDescent="0.25">
      <c r="A61" s="80"/>
      <c r="B61" s="59" t="s">
        <v>338</v>
      </c>
      <c r="C61" s="48">
        <f>D61+E61+F61+G61+H61+I61+J61+K61+L61</f>
        <v>41510895.740000002</v>
      </c>
      <c r="D61" s="54">
        <v>41510895.740000002</v>
      </c>
      <c r="E61" s="54">
        <v>0</v>
      </c>
      <c r="F61" s="54">
        <v>0</v>
      </c>
      <c r="G61" s="54"/>
      <c r="H61" s="54"/>
      <c r="I61" s="54"/>
      <c r="J61" s="54"/>
      <c r="K61" s="54"/>
      <c r="L61" s="54"/>
      <c r="M61" s="80"/>
    </row>
    <row r="62" spans="1:13" ht="55.5" customHeight="1" x14ac:dyDescent="0.25">
      <c r="A62" s="73" t="s">
        <v>394</v>
      </c>
      <c r="B62" s="59" t="s">
        <v>339</v>
      </c>
      <c r="C62" s="48">
        <f>C63+C64</f>
        <v>0</v>
      </c>
      <c r="D62" s="48">
        <f t="shared" ref="D62:L62" si="16">D63+D64</f>
        <v>0</v>
      </c>
      <c r="E62" s="48">
        <f t="shared" si="16"/>
        <v>0</v>
      </c>
      <c r="F62" s="48">
        <f t="shared" si="16"/>
        <v>0</v>
      </c>
      <c r="G62" s="48">
        <f t="shared" si="16"/>
        <v>0</v>
      </c>
      <c r="H62" s="48">
        <f t="shared" si="16"/>
        <v>0</v>
      </c>
      <c r="I62" s="48">
        <f t="shared" si="16"/>
        <v>0</v>
      </c>
      <c r="J62" s="48">
        <f t="shared" si="16"/>
        <v>0</v>
      </c>
      <c r="K62" s="48">
        <f t="shared" si="16"/>
        <v>0</v>
      </c>
      <c r="L62" s="48">
        <f t="shared" si="16"/>
        <v>0</v>
      </c>
      <c r="M62" s="65" t="s">
        <v>393</v>
      </c>
    </row>
    <row r="63" spans="1:13" ht="146.25" customHeight="1" x14ac:dyDescent="0.25">
      <c r="A63" s="73"/>
      <c r="B63" s="59" t="s">
        <v>337</v>
      </c>
      <c r="C63" s="48">
        <f>C66+C69</f>
        <v>0</v>
      </c>
      <c r="D63" s="48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76"/>
    </row>
    <row r="64" spans="1:13" ht="70.5" customHeight="1" x14ac:dyDescent="0.25">
      <c r="A64" s="73"/>
      <c r="B64" s="59" t="s">
        <v>338</v>
      </c>
      <c r="C64" s="48">
        <f>C67+C70</f>
        <v>0</v>
      </c>
      <c r="D64" s="48">
        <f t="shared" ref="D64:L64" si="17">D67+D70</f>
        <v>0</v>
      </c>
      <c r="E64" s="48">
        <f t="shared" si="17"/>
        <v>0</v>
      </c>
      <c r="F64" s="48">
        <f t="shared" si="17"/>
        <v>0</v>
      </c>
      <c r="G64" s="48">
        <f t="shared" si="17"/>
        <v>0</v>
      </c>
      <c r="H64" s="48">
        <f t="shared" si="17"/>
        <v>0</v>
      </c>
      <c r="I64" s="48">
        <f t="shared" si="17"/>
        <v>0</v>
      </c>
      <c r="J64" s="48">
        <f t="shared" si="17"/>
        <v>0</v>
      </c>
      <c r="K64" s="48">
        <f t="shared" si="17"/>
        <v>0</v>
      </c>
      <c r="L64" s="48">
        <f t="shared" si="17"/>
        <v>0</v>
      </c>
      <c r="M64" s="80"/>
    </row>
    <row r="65" spans="1:227" ht="52.5" customHeight="1" x14ac:dyDescent="0.25">
      <c r="A65" s="73" t="s">
        <v>395</v>
      </c>
      <c r="B65" s="59" t="s">
        <v>339</v>
      </c>
      <c r="C65" s="48">
        <f>C66+C67</f>
        <v>0</v>
      </c>
      <c r="D65" s="48">
        <f t="shared" ref="D65:L65" si="18">D66+D67</f>
        <v>0</v>
      </c>
      <c r="E65" s="48">
        <f t="shared" si="18"/>
        <v>0</v>
      </c>
      <c r="F65" s="48">
        <f t="shared" si="18"/>
        <v>0</v>
      </c>
      <c r="G65" s="48">
        <f t="shared" si="18"/>
        <v>0</v>
      </c>
      <c r="H65" s="48">
        <f t="shared" si="18"/>
        <v>0</v>
      </c>
      <c r="I65" s="48">
        <f t="shared" si="18"/>
        <v>0</v>
      </c>
      <c r="J65" s="48">
        <f t="shared" si="18"/>
        <v>0</v>
      </c>
      <c r="K65" s="48">
        <f t="shared" si="18"/>
        <v>0</v>
      </c>
      <c r="L65" s="48">
        <f t="shared" si="18"/>
        <v>0</v>
      </c>
      <c r="M65" s="65" t="s">
        <v>340</v>
      </c>
    </row>
    <row r="66" spans="1:227" ht="136.5" customHeight="1" x14ac:dyDescent="0.25">
      <c r="A66" s="73"/>
      <c r="B66" s="59" t="s">
        <v>337</v>
      </c>
      <c r="C66" s="48">
        <f>D66+E66+F66+G66+H66+I66+J66+K66+L66</f>
        <v>0</v>
      </c>
      <c r="D66" s="48">
        <v>0</v>
      </c>
      <c r="E66" s="48">
        <v>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76"/>
    </row>
    <row r="67" spans="1:227" ht="70.5" customHeight="1" x14ac:dyDescent="0.25">
      <c r="A67" s="73"/>
      <c r="B67" s="59" t="s">
        <v>338</v>
      </c>
      <c r="C67" s="48">
        <f>D67+E67+F67+G67+H67+I67+J67+K67+L67</f>
        <v>0</v>
      </c>
      <c r="D67" s="48">
        <v>0</v>
      </c>
      <c r="E67" s="48">
        <v>0</v>
      </c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0</v>
      </c>
      <c r="L67" s="48">
        <v>0</v>
      </c>
      <c r="M67" s="80"/>
    </row>
    <row r="68" spans="1:227" ht="70.5" customHeight="1" x14ac:dyDescent="0.25">
      <c r="A68" s="73" t="s">
        <v>443</v>
      </c>
      <c r="B68" s="59" t="s">
        <v>339</v>
      </c>
      <c r="C68" s="48">
        <f>C69+C70</f>
        <v>0</v>
      </c>
      <c r="D68" s="48">
        <v>0</v>
      </c>
      <c r="E68" s="48">
        <v>0</v>
      </c>
      <c r="F68" s="48">
        <v>0</v>
      </c>
      <c r="G68" s="48">
        <v>0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65" t="s">
        <v>353</v>
      </c>
    </row>
    <row r="69" spans="1:227" ht="136.5" customHeight="1" x14ac:dyDescent="0.25">
      <c r="A69" s="73"/>
      <c r="B69" s="59" t="s">
        <v>337</v>
      </c>
      <c r="C69" s="48">
        <f>D69+E69+F69+G69+H69+I69+J69+K69+L69</f>
        <v>0</v>
      </c>
      <c r="D69" s="48">
        <v>0</v>
      </c>
      <c r="E69" s="48">
        <v>0</v>
      </c>
      <c r="F69" s="48">
        <v>0</v>
      </c>
      <c r="G69" s="48">
        <v>0</v>
      </c>
      <c r="H69" s="48">
        <v>0</v>
      </c>
      <c r="I69" s="48">
        <v>0</v>
      </c>
      <c r="J69" s="48">
        <v>0</v>
      </c>
      <c r="K69" s="48">
        <v>0</v>
      </c>
      <c r="L69" s="48">
        <v>0</v>
      </c>
      <c r="M69" s="76"/>
    </row>
    <row r="70" spans="1:227" ht="71.25" customHeight="1" x14ac:dyDescent="0.25">
      <c r="A70" s="73"/>
      <c r="B70" s="59" t="s">
        <v>338</v>
      </c>
      <c r="C70" s="48">
        <f>D70+E70+F70+G70+H70+I70+J70+K70+L70</f>
        <v>0</v>
      </c>
      <c r="D70" s="48">
        <v>0</v>
      </c>
      <c r="E70" s="48">
        <v>0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80"/>
    </row>
    <row r="71" spans="1:227" ht="63" customHeight="1" x14ac:dyDescent="0.25">
      <c r="A71" s="68" t="s">
        <v>396</v>
      </c>
      <c r="B71" s="65" t="s">
        <v>339</v>
      </c>
      <c r="C71" s="99">
        <v>0</v>
      </c>
      <c r="D71" s="102">
        <v>0</v>
      </c>
      <c r="E71" s="102">
        <v>0</v>
      </c>
      <c r="F71" s="102">
        <v>0</v>
      </c>
      <c r="G71" s="102">
        <v>0</v>
      </c>
      <c r="H71" s="99">
        <f>H75+H76</f>
        <v>0</v>
      </c>
      <c r="I71" s="99">
        <f>I75+I76</f>
        <v>0</v>
      </c>
      <c r="J71" s="99">
        <f>J75+J76</f>
        <v>0</v>
      </c>
      <c r="K71" s="99">
        <f>K75+K76</f>
        <v>0</v>
      </c>
      <c r="L71" s="102">
        <f>L75+L76</f>
        <v>0</v>
      </c>
      <c r="M71" s="65" t="s">
        <v>414</v>
      </c>
    </row>
    <row r="72" spans="1:227" ht="9.75" hidden="1" customHeight="1" x14ac:dyDescent="0.25">
      <c r="A72" s="69"/>
      <c r="B72" s="66"/>
      <c r="C72" s="101"/>
      <c r="D72" s="70"/>
      <c r="E72" s="70"/>
      <c r="F72" s="70"/>
      <c r="G72" s="70"/>
      <c r="H72" s="100"/>
      <c r="I72" s="101"/>
      <c r="J72" s="101"/>
      <c r="K72" s="101"/>
      <c r="L72" s="69"/>
      <c r="M72" s="66"/>
    </row>
    <row r="73" spans="1:227" ht="71.25" hidden="1" customHeight="1" x14ac:dyDescent="0.25">
      <c r="A73" s="69"/>
      <c r="B73" s="66"/>
      <c r="C73" s="101"/>
      <c r="D73" s="48"/>
      <c r="E73" s="48"/>
      <c r="F73" s="48"/>
      <c r="G73" s="48"/>
      <c r="H73" s="100"/>
      <c r="I73" s="101"/>
      <c r="J73" s="101"/>
      <c r="K73" s="101"/>
      <c r="L73" s="69"/>
      <c r="M73" s="66"/>
    </row>
    <row r="74" spans="1:227" s="30" customFormat="1" ht="42" hidden="1" customHeight="1" x14ac:dyDescent="0.25">
      <c r="A74" s="69"/>
      <c r="B74" s="67"/>
      <c r="C74" s="101"/>
      <c r="D74" s="49">
        <f t="shared" ref="D74:G74" si="19">D75+D76</f>
        <v>0</v>
      </c>
      <c r="E74" s="49">
        <f t="shared" si="19"/>
        <v>0</v>
      </c>
      <c r="F74" s="49">
        <f t="shared" si="19"/>
        <v>0</v>
      </c>
      <c r="G74" s="49">
        <f t="shared" si="19"/>
        <v>0</v>
      </c>
      <c r="H74" s="100"/>
      <c r="I74" s="101"/>
      <c r="J74" s="101"/>
      <c r="K74" s="101"/>
      <c r="L74" s="70"/>
      <c r="M74" s="66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  <c r="HI74" s="25"/>
      <c r="HJ74" s="25"/>
      <c r="HK74" s="25"/>
      <c r="HL74" s="25"/>
      <c r="HM74" s="25"/>
      <c r="HN74" s="25"/>
      <c r="HO74" s="25"/>
      <c r="HP74" s="25"/>
      <c r="HQ74" s="25"/>
      <c r="HR74" s="25"/>
      <c r="HS74" s="25"/>
    </row>
    <row r="75" spans="1:227" ht="142.5" customHeight="1" x14ac:dyDescent="0.25">
      <c r="A75" s="69"/>
      <c r="B75" s="57" t="s">
        <v>337</v>
      </c>
      <c r="C75" s="49">
        <f>D75+E75+F75+G75+H75+I75+J75+K75+L75</f>
        <v>0</v>
      </c>
      <c r="D75" s="48">
        <v>0</v>
      </c>
      <c r="E75" s="48">
        <v>0</v>
      </c>
      <c r="F75" s="48">
        <v>0</v>
      </c>
      <c r="G75" s="48">
        <v>0</v>
      </c>
      <c r="H75" s="49">
        <v>0</v>
      </c>
      <c r="I75" s="49">
        <v>0</v>
      </c>
      <c r="J75" s="49">
        <v>0</v>
      </c>
      <c r="K75" s="49">
        <v>0</v>
      </c>
      <c r="L75" s="48">
        <v>0</v>
      </c>
      <c r="M75" s="66"/>
    </row>
    <row r="76" spans="1:227" ht="73.5" customHeight="1" x14ac:dyDescent="0.25">
      <c r="A76" s="70"/>
      <c r="B76" s="59" t="s">
        <v>338</v>
      </c>
      <c r="C76" s="48">
        <f>D76+E76+F76+G76+H76+I76+J76+K76+L76</f>
        <v>0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67"/>
    </row>
    <row r="77" spans="1:227" ht="49.5" customHeight="1" x14ac:dyDescent="0.25">
      <c r="A77" s="68" t="s">
        <v>397</v>
      </c>
      <c r="B77" s="58" t="s">
        <v>339</v>
      </c>
      <c r="C77" s="48">
        <v>0</v>
      </c>
      <c r="D77" s="48">
        <v>0</v>
      </c>
      <c r="E77" s="48">
        <v>0</v>
      </c>
      <c r="F77" s="48">
        <v>0</v>
      </c>
      <c r="G77" s="48">
        <v>0</v>
      </c>
      <c r="H77" s="48">
        <v>0</v>
      </c>
      <c r="I77" s="48">
        <v>0</v>
      </c>
      <c r="J77" s="48">
        <v>0</v>
      </c>
      <c r="K77" s="48">
        <v>0</v>
      </c>
      <c r="L77" s="48">
        <v>0</v>
      </c>
      <c r="M77" s="68" t="s">
        <v>343</v>
      </c>
    </row>
    <row r="78" spans="1:227" ht="139.5" customHeight="1" x14ac:dyDescent="0.25">
      <c r="A78" s="69"/>
      <c r="B78" s="58" t="s">
        <v>337</v>
      </c>
      <c r="C78" s="48">
        <v>0</v>
      </c>
      <c r="D78" s="48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69"/>
    </row>
    <row r="79" spans="1:227" s="18" customFormat="1" ht="105" customHeight="1" x14ac:dyDescent="0.25">
      <c r="A79" s="70"/>
      <c r="B79" s="62" t="s">
        <v>338</v>
      </c>
      <c r="C79" s="48">
        <v>0</v>
      </c>
      <c r="D79" s="48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70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  <c r="BU79" s="33"/>
      <c r="BV79" s="33"/>
      <c r="BW79" s="33"/>
      <c r="BX79" s="33"/>
      <c r="BY79" s="33"/>
      <c r="BZ79" s="33"/>
      <c r="CA79" s="33"/>
      <c r="CB79" s="33"/>
      <c r="CC79" s="33"/>
      <c r="CD79" s="33"/>
      <c r="CE79" s="33"/>
      <c r="CF79" s="33"/>
      <c r="CG79" s="33"/>
      <c r="CH79" s="33"/>
      <c r="CI79" s="33"/>
      <c r="CJ79" s="33"/>
      <c r="CK79" s="33"/>
      <c r="CL79" s="33"/>
      <c r="CM79" s="33"/>
      <c r="CN79" s="33"/>
      <c r="CO79" s="33"/>
      <c r="CP79" s="33"/>
      <c r="CQ79" s="33"/>
      <c r="CR79" s="33"/>
      <c r="CS79" s="33"/>
      <c r="CT79" s="33"/>
      <c r="CU79" s="33"/>
      <c r="CV79" s="33"/>
      <c r="CW79" s="33"/>
      <c r="CX79" s="33"/>
      <c r="CY79" s="33"/>
      <c r="CZ79" s="33"/>
      <c r="DA79" s="33"/>
      <c r="DB79" s="33"/>
      <c r="DC79" s="33"/>
      <c r="DD79" s="33"/>
      <c r="DE79" s="33"/>
      <c r="DF79" s="33"/>
      <c r="DG79" s="33"/>
      <c r="DH79" s="33"/>
      <c r="DI79" s="33"/>
      <c r="DJ79" s="33"/>
      <c r="DK79" s="33"/>
      <c r="DL79" s="33"/>
      <c r="DM79" s="33"/>
      <c r="DN79" s="33"/>
      <c r="DO79" s="33"/>
      <c r="DP79" s="33"/>
      <c r="DQ79" s="33"/>
      <c r="DR79" s="33"/>
      <c r="DS79" s="33"/>
      <c r="DT79" s="33"/>
      <c r="DU79" s="33"/>
      <c r="DV79" s="33"/>
      <c r="DW79" s="33"/>
      <c r="DX79" s="33"/>
      <c r="DY79" s="33"/>
      <c r="DZ79" s="33"/>
      <c r="EA79" s="33"/>
      <c r="EB79" s="33"/>
      <c r="EC79" s="33"/>
      <c r="ED79" s="33"/>
      <c r="EE79" s="33"/>
      <c r="EF79" s="33"/>
      <c r="EG79" s="33"/>
      <c r="EH79" s="33"/>
      <c r="EI79" s="33"/>
      <c r="EJ79" s="33"/>
      <c r="EK79" s="33"/>
      <c r="EL79" s="33"/>
      <c r="EM79" s="33"/>
      <c r="EN79" s="33"/>
      <c r="EO79" s="33"/>
      <c r="EP79" s="33"/>
      <c r="EQ79" s="33"/>
      <c r="ER79" s="33"/>
      <c r="ES79" s="33"/>
      <c r="ET79" s="33"/>
      <c r="EU79" s="33"/>
      <c r="EV79" s="33"/>
      <c r="EW79" s="33"/>
      <c r="EX79" s="33"/>
      <c r="EY79" s="33"/>
      <c r="EZ79" s="33"/>
      <c r="FA79" s="33"/>
      <c r="FB79" s="33"/>
      <c r="FC79" s="33"/>
      <c r="FD79" s="33"/>
      <c r="FE79" s="33"/>
      <c r="FF79" s="33"/>
      <c r="FG79" s="33"/>
      <c r="FH79" s="33"/>
      <c r="FI79" s="33"/>
      <c r="FJ79" s="33"/>
      <c r="FK79" s="33"/>
      <c r="FL79" s="33"/>
      <c r="FM79" s="33"/>
      <c r="FN79" s="33"/>
      <c r="FO79" s="33"/>
      <c r="FP79" s="33"/>
      <c r="FQ79" s="33"/>
      <c r="FR79" s="33"/>
      <c r="FS79" s="33"/>
      <c r="FT79" s="33"/>
      <c r="FU79" s="33"/>
      <c r="FV79" s="33"/>
      <c r="FW79" s="33"/>
      <c r="FX79" s="33"/>
      <c r="FY79" s="33"/>
      <c r="FZ79" s="33"/>
      <c r="GA79" s="33"/>
      <c r="GB79" s="33"/>
      <c r="GC79" s="33"/>
      <c r="GD79" s="33"/>
      <c r="GE79" s="33"/>
      <c r="GF79" s="33"/>
      <c r="GG79" s="33"/>
      <c r="GH79" s="33"/>
      <c r="GI79" s="33"/>
      <c r="GJ79" s="33"/>
      <c r="GK79" s="33"/>
      <c r="GL79" s="33"/>
      <c r="GM79" s="33"/>
      <c r="GN79" s="33"/>
      <c r="GO79" s="33"/>
      <c r="GP79" s="33"/>
      <c r="GQ79" s="33"/>
      <c r="GR79" s="33"/>
      <c r="GS79" s="33"/>
      <c r="GT79" s="33"/>
      <c r="GU79" s="33"/>
      <c r="GV79" s="33"/>
      <c r="GW79" s="33"/>
      <c r="GX79" s="33"/>
      <c r="GY79" s="33"/>
      <c r="GZ79" s="33"/>
      <c r="HA79" s="33"/>
      <c r="HB79" s="33"/>
      <c r="HC79" s="33"/>
      <c r="HD79" s="33"/>
      <c r="HE79" s="33"/>
      <c r="HF79" s="33"/>
      <c r="HG79" s="33"/>
      <c r="HH79" s="33"/>
      <c r="HI79" s="33"/>
      <c r="HJ79" s="33"/>
      <c r="HK79" s="33"/>
      <c r="HL79" s="33"/>
      <c r="HM79" s="33"/>
      <c r="HN79" s="33"/>
      <c r="HO79" s="33"/>
      <c r="HP79" s="33"/>
      <c r="HQ79" s="33"/>
      <c r="HR79" s="33"/>
      <c r="HS79" s="33"/>
    </row>
    <row r="80" spans="1:227" s="18" customFormat="1" ht="59.25" customHeight="1" x14ac:dyDescent="0.25">
      <c r="A80" s="68" t="s">
        <v>398</v>
      </c>
      <c r="B80" s="58" t="s">
        <v>339</v>
      </c>
      <c r="C80" s="48">
        <v>0</v>
      </c>
      <c r="D80" s="48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68" t="s">
        <v>343</v>
      </c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  <c r="BY80" s="33"/>
      <c r="BZ80" s="33"/>
      <c r="CA80" s="33"/>
      <c r="CB80" s="33"/>
      <c r="CC80" s="33"/>
      <c r="CD80" s="33"/>
      <c r="CE80" s="33"/>
      <c r="CF80" s="33"/>
      <c r="CG80" s="33"/>
      <c r="CH80" s="33"/>
      <c r="CI80" s="33"/>
      <c r="CJ80" s="33"/>
      <c r="CK80" s="33"/>
      <c r="CL80" s="33"/>
      <c r="CM80" s="33"/>
      <c r="CN80" s="33"/>
      <c r="CO80" s="33"/>
      <c r="CP80" s="33"/>
      <c r="CQ80" s="33"/>
      <c r="CR80" s="33"/>
      <c r="CS80" s="33"/>
      <c r="CT80" s="33"/>
      <c r="CU80" s="33"/>
      <c r="CV80" s="33"/>
      <c r="CW80" s="33"/>
      <c r="CX80" s="33"/>
      <c r="CY80" s="33"/>
      <c r="CZ80" s="33"/>
      <c r="DA80" s="33"/>
      <c r="DB80" s="33"/>
      <c r="DC80" s="33"/>
      <c r="DD80" s="33"/>
      <c r="DE80" s="33"/>
      <c r="DF80" s="33"/>
      <c r="DG80" s="33"/>
      <c r="DH80" s="33"/>
      <c r="DI80" s="33"/>
      <c r="DJ80" s="33"/>
      <c r="DK80" s="33"/>
      <c r="DL80" s="33"/>
      <c r="DM80" s="33"/>
      <c r="DN80" s="33"/>
      <c r="DO80" s="33"/>
      <c r="DP80" s="33"/>
      <c r="DQ80" s="33"/>
      <c r="DR80" s="33"/>
      <c r="DS80" s="33"/>
      <c r="DT80" s="33"/>
      <c r="DU80" s="33"/>
      <c r="DV80" s="33"/>
      <c r="DW80" s="33"/>
      <c r="DX80" s="33"/>
      <c r="DY80" s="33"/>
      <c r="DZ80" s="33"/>
      <c r="EA80" s="33"/>
      <c r="EB80" s="33"/>
      <c r="EC80" s="33"/>
      <c r="ED80" s="33"/>
      <c r="EE80" s="33"/>
      <c r="EF80" s="33"/>
      <c r="EG80" s="33"/>
      <c r="EH80" s="33"/>
      <c r="EI80" s="33"/>
      <c r="EJ80" s="33"/>
      <c r="EK80" s="33"/>
      <c r="EL80" s="33"/>
      <c r="EM80" s="33"/>
      <c r="EN80" s="33"/>
      <c r="EO80" s="33"/>
      <c r="EP80" s="33"/>
      <c r="EQ80" s="33"/>
      <c r="ER80" s="33"/>
      <c r="ES80" s="33"/>
      <c r="ET80" s="33"/>
      <c r="EU80" s="33"/>
      <c r="EV80" s="33"/>
      <c r="EW80" s="33"/>
      <c r="EX80" s="33"/>
      <c r="EY80" s="33"/>
      <c r="EZ80" s="33"/>
      <c r="FA80" s="33"/>
      <c r="FB80" s="33"/>
      <c r="FC80" s="33"/>
      <c r="FD80" s="33"/>
      <c r="FE80" s="33"/>
      <c r="FF80" s="33"/>
      <c r="FG80" s="33"/>
      <c r="FH80" s="33"/>
      <c r="FI80" s="33"/>
      <c r="FJ80" s="33"/>
      <c r="FK80" s="33"/>
      <c r="FL80" s="33"/>
      <c r="FM80" s="33"/>
      <c r="FN80" s="33"/>
      <c r="FO80" s="33"/>
      <c r="FP80" s="33"/>
      <c r="FQ80" s="33"/>
      <c r="FR80" s="33"/>
      <c r="FS80" s="33"/>
      <c r="FT80" s="33"/>
      <c r="FU80" s="33"/>
      <c r="FV80" s="33"/>
      <c r="FW80" s="33"/>
      <c r="FX80" s="33"/>
      <c r="FY80" s="33"/>
      <c r="FZ80" s="33"/>
      <c r="GA80" s="33"/>
      <c r="GB80" s="33"/>
      <c r="GC80" s="33"/>
      <c r="GD80" s="33"/>
      <c r="GE80" s="33"/>
      <c r="GF80" s="33"/>
      <c r="GG80" s="33"/>
      <c r="GH80" s="33"/>
      <c r="GI80" s="33"/>
      <c r="GJ80" s="33"/>
      <c r="GK80" s="33"/>
      <c r="GL80" s="33"/>
      <c r="GM80" s="33"/>
      <c r="GN80" s="33"/>
      <c r="GO80" s="33"/>
      <c r="GP80" s="33"/>
      <c r="GQ80" s="33"/>
      <c r="GR80" s="33"/>
      <c r="GS80" s="33"/>
      <c r="GT80" s="33"/>
      <c r="GU80" s="33"/>
      <c r="GV80" s="33"/>
      <c r="GW80" s="33"/>
      <c r="GX80" s="33"/>
      <c r="GY80" s="33"/>
      <c r="GZ80" s="33"/>
      <c r="HA80" s="33"/>
      <c r="HB80" s="33"/>
      <c r="HC80" s="33"/>
      <c r="HD80" s="33"/>
      <c r="HE80" s="33"/>
      <c r="HF80" s="33"/>
      <c r="HG80" s="33"/>
      <c r="HH80" s="33"/>
      <c r="HI80" s="33"/>
      <c r="HJ80" s="33"/>
      <c r="HK80" s="33"/>
      <c r="HL80" s="33"/>
      <c r="HM80" s="33"/>
      <c r="HN80" s="33"/>
      <c r="HO80" s="33"/>
      <c r="HP80" s="33"/>
      <c r="HQ80" s="33"/>
      <c r="HR80" s="33"/>
      <c r="HS80" s="33"/>
    </row>
    <row r="81" spans="1:227" s="18" customFormat="1" ht="154.5" customHeight="1" x14ac:dyDescent="0.25">
      <c r="A81" s="69"/>
      <c r="B81" s="58" t="s">
        <v>337</v>
      </c>
      <c r="C81" s="48">
        <v>0</v>
      </c>
      <c r="D81" s="48">
        <v>0</v>
      </c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69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  <c r="BU81" s="33"/>
      <c r="BV81" s="33"/>
      <c r="BW81" s="33"/>
      <c r="BX81" s="33"/>
      <c r="BY81" s="33"/>
      <c r="BZ81" s="33"/>
      <c r="CA81" s="33"/>
      <c r="CB81" s="33"/>
      <c r="CC81" s="33"/>
      <c r="CD81" s="33"/>
      <c r="CE81" s="33"/>
      <c r="CF81" s="33"/>
      <c r="CG81" s="33"/>
      <c r="CH81" s="33"/>
      <c r="CI81" s="33"/>
      <c r="CJ81" s="33"/>
      <c r="CK81" s="33"/>
      <c r="CL81" s="33"/>
      <c r="CM81" s="33"/>
      <c r="CN81" s="33"/>
      <c r="CO81" s="33"/>
      <c r="CP81" s="33"/>
      <c r="CQ81" s="33"/>
      <c r="CR81" s="33"/>
      <c r="CS81" s="33"/>
      <c r="CT81" s="33"/>
      <c r="CU81" s="33"/>
      <c r="CV81" s="33"/>
      <c r="CW81" s="33"/>
      <c r="CX81" s="33"/>
      <c r="CY81" s="33"/>
      <c r="CZ81" s="33"/>
      <c r="DA81" s="33"/>
      <c r="DB81" s="33"/>
      <c r="DC81" s="33"/>
      <c r="DD81" s="33"/>
      <c r="DE81" s="33"/>
      <c r="DF81" s="33"/>
      <c r="DG81" s="33"/>
      <c r="DH81" s="33"/>
      <c r="DI81" s="33"/>
      <c r="DJ81" s="33"/>
      <c r="DK81" s="33"/>
      <c r="DL81" s="33"/>
      <c r="DM81" s="33"/>
      <c r="DN81" s="33"/>
      <c r="DO81" s="33"/>
      <c r="DP81" s="33"/>
      <c r="DQ81" s="33"/>
      <c r="DR81" s="33"/>
      <c r="DS81" s="33"/>
      <c r="DT81" s="33"/>
      <c r="DU81" s="33"/>
      <c r="DV81" s="33"/>
      <c r="DW81" s="33"/>
      <c r="DX81" s="33"/>
      <c r="DY81" s="33"/>
      <c r="DZ81" s="33"/>
      <c r="EA81" s="33"/>
      <c r="EB81" s="33"/>
      <c r="EC81" s="33"/>
      <c r="ED81" s="33"/>
      <c r="EE81" s="33"/>
      <c r="EF81" s="33"/>
      <c r="EG81" s="33"/>
      <c r="EH81" s="33"/>
      <c r="EI81" s="33"/>
      <c r="EJ81" s="33"/>
      <c r="EK81" s="33"/>
      <c r="EL81" s="33"/>
      <c r="EM81" s="33"/>
      <c r="EN81" s="33"/>
      <c r="EO81" s="33"/>
      <c r="EP81" s="33"/>
      <c r="EQ81" s="33"/>
      <c r="ER81" s="33"/>
      <c r="ES81" s="33"/>
      <c r="ET81" s="33"/>
      <c r="EU81" s="33"/>
      <c r="EV81" s="33"/>
      <c r="EW81" s="33"/>
      <c r="EX81" s="33"/>
      <c r="EY81" s="33"/>
      <c r="EZ81" s="33"/>
      <c r="FA81" s="33"/>
      <c r="FB81" s="33"/>
      <c r="FC81" s="33"/>
      <c r="FD81" s="33"/>
      <c r="FE81" s="33"/>
      <c r="FF81" s="33"/>
      <c r="FG81" s="33"/>
      <c r="FH81" s="33"/>
      <c r="FI81" s="33"/>
      <c r="FJ81" s="33"/>
      <c r="FK81" s="33"/>
      <c r="FL81" s="33"/>
      <c r="FM81" s="33"/>
      <c r="FN81" s="33"/>
      <c r="FO81" s="33"/>
      <c r="FP81" s="33"/>
      <c r="FQ81" s="33"/>
      <c r="FR81" s="33"/>
      <c r="FS81" s="33"/>
      <c r="FT81" s="33"/>
      <c r="FU81" s="33"/>
      <c r="FV81" s="33"/>
      <c r="FW81" s="33"/>
      <c r="FX81" s="33"/>
      <c r="FY81" s="33"/>
      <c r="FZ81" s="33"/>
      <c r="GA81" s="33"/>
      <c r="GB81" s="33"/>
      <c r="GC81" s="33"/>
      <c r="GD81" s="33"/>
      <c r="GE81" s="33"/>
      <c r="GF81" s="33"/>
      <c r="GG81" s="33"/>
      <c r="GH81" s="33"/>
      <c r="GI81" s="33"/>
      <c r="GJ81" s="33"/>
      <c r="GK81" s="33"/>
      <c r="GL81" s="33"/>
      <c r="GM81" s="33"/>
      <c r="GN81" s="33"/>
      <c r="GO81" s="33"/>
      <c r="GP81" s="33"/>
      <c r="GQ81" s="33"/>
      <c r="GR81" s="33"/>
      <c r="GS81" s="33"/>
      <c r="GT81" s="33"/>
      <c r="GU81" s="33"/>
      <c r="GV81" s="33"/>
      <c r="GW81" s="33"/>
      <c r="GX81" s="33"/>
      <c r="GY81" s="33"/>
      <c r="GZ81" s="33"/>
      <c r="HA81" s="33"/>
      <c r="HB81" s="33"/>
      <c r="HC81" s="33"/>
      <c r="HD81" s="33"/>
      <c r="HE81" s="33"/>
      <c r="HF81" s="33"/>
      <c r="HG81" s="33"/>
      <c r="HH81" s="33"/>
      <c r="HI81" s="33"/>
      <c r="HJ81" s="33"/>
      <c r="HK81" s="33"/>
      <c r="HL81" s="33"/>
      <c r="HM81" s="33"/>
      <c r="HN81" s="33"/>
      <c r="HO81" s="33"/>
      <c r="HP81" s="33"/>
      <c r="HQ81" s="33"/>
      <c r="HR81" s="33"/>
      <c r="HS81" s="33"/>
    </row>
    <row r="82" spans="1:227" s="18" customFormat="1" ht="78" customHeight="1" x14ac:dyDescent="0.25">
      <c r="A82" s="70"/>
      <c r="B82" s="62" t="s">
        <v>338</v>
      </c>
      <c r="C82" s="49">
        <v>0</v>
      </c>
      <c r="D82" s="49">
        <v>0</v>
      </c>
      <c r="E82" s="49">
        <v>0</v>
      </c>
      <c r="F82" s="49">
        <v>0</v>
      </c>
      <c r="G82" s="49">
        <v>0</v>
      </c>
      <c r="H82" s="49">
        <v>0</v>
      </c>
      <c r="I82" s="49">
        <v>0</v>
      </c>
      <c r="J82" s="49">
        <v>0</v>
      </c>
      <c r="K82" s="49">
        <v>0</v>
      </c>
      <c r="L82" s="49">
        <v>0</v>
      </c>
      <c r="M82" s="70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  <c r="BU82" s="33"/>
      <c r="BV82" s="33"/>
      <c r="BW82" s="33"/>
      <c r="BX82" s="33"/>
      <c r="BY82" s="33"/>
      <c r="BZ82" s="33"/>
      <c r="CA82" s="33"/>
      <c r="CB82" s="33"/>
      <c r="CC82" s="33"/>
      <c r="CD82" s="33"/>
      <c r="CE82" s="33"/>
      <c r="CF82" s="33"/>
      <c r="CG82" s="33"/>
      <c r="CH82" s="33"/>
      <c r="CI82" s="33"/>
      <c r="CJ82" s="33"/>
      <c r="CK82" s="33"/>
      <c r="CL82" s="33"/>
      <c r="CM82" s="33"/>
      <c r="CN82" s="33"/>
      <c r="CO82" s="33"/>
      <c r="CP82" s="33"/>
      <c r="CQ82" s="33"/>
      <c r="CR82" s="33"/>
      <c r="CS82" s="33"/>
      <c r="CT82" s="33"/>
      <c r="CU82" s="33"/>
      <c r="CV82" s="33"/>
      <c r="CW82" s="33"/>
      <c r="CX82" s="33"/>
      <c r="CY82" s="33"/>
      <c r="CZ82" s="33"/>
      <c r="DA82" s="33"/>
      <c r="DB82" s="33"/>
      <c r="DC82" s="33"/>
      <c r="DD82" s="33"/>
      <c r="DE82" s="33"/>
      <c r="DF82" s="33"/>
      <c r="DG82" s="33"/>
      <c r="DH82" s="33"/>
      <c r="DI82" s="33"/>
      <c r="DJ82" s="33"/>
      <c r="DK82" s="33"/>
      <c r="DL82" s="33"/>
      <c r="DM82" s="33"/>
      <c r="DN82" s="33"/>
      <c r="DO82" s="33"/>
      <c r="DP82" s="33"/>
      <c r="DQ82" s="33"/>
      <c r="DR82" s="33"/>
      <c r="DS82" s="33"/>
      <c r="DT82" s="33"/>
      <c r="DU82" s="33"/>
      <c r="DV82" s="33"/>
      <c r="DW82" s="33"/>
      <c r="DX82" s="33"/>
      <c r="DY82" s="33"/>
      <c r="DZ82" s="33"/>
      <c r="EA82" s="33"/>
      <c r="EB82" s="33"/>
      <c r="EC82" s="33"/>
      <c r="ED82" s="33"/>
      <c r="EE82" s="33"/>
      <c r="EF82" s="33"/>
      <c r="EG82" s="33"/>
      <c r="EH82" s="33"/>
      <c r="EI82" s="33"/>
      <c r="EJ82" s="33"/>
      <c r="EK82" s="33"/>
      <c r="EL82" s="33"/>
      <c r="EM82" s="33"/>
      <c r="EN82" s="33"/>
      <c r="EO82" s="33"/>
      <c r="EP82" s="33"/>
      <c r="EQ82" s="33"/>
      <c r="ER82" s="33"/>
      <c r="ES82" s="33"/>
      <c r="ET82" s="33"/>
      <c r="EU82" s="33"/>
      <c r="EV82" s="33"/>
      <c r="EW82" s="33"/>
      <c r="EX82" s="33"/>
      <c r="EY82" s="33"/>
      <c r="EZ82" s="33"/>
      <c r="FA82" s="33"/>
      <c r="FB82" s="33"/>
      <c r="FC82" s="33"/>
      <c r="FD82" s="33"/>
      <c r="FE82" s="33"/>
      <c r="FF82" s="33"/>
      <c r="FG82" s="33"/>
      <c r="FH82" s="33"/>
      <c r="FI82" s="33"/>
      <c r="FJ82" s="33"/>
      <c r="FK82" s="33"/>
      <c r="FL82" s="33"/>
      <c r="FM82" s="33"/>
      <c r="FN82" s="33"/>
      <c r="FO82" s="33"/>
      <c r="FP82" s="33"/>
      <c r="FQ82" s="33"/>
      <c r="FR82" s="33"/>
      <c r="FS82" s="33"/>
      <c r="FT82" s="33"/>
      <c r="FU82" s="33"/>
      <c r="FV82" s="33"/>
      <c r="FW82" s="33"/>
      <c r="FX82" s="33"/>
      <c r="FY82" s="33"/>
      <c r="FZ82" s="33"/>
      <c r="GA82" s="33"/>
      <c r="GB82" s="33"/>
      <c r="GC82" s="33"/>
      <c r="GD82" s="33"/>
      <c r="GE82" s="33"/>
      <c r="GF82" s="33"/>
      <c r="GG82" s="33"/>
      <c r="GH82" s="33"/>
      <c r="GI82" s="33"/>
      <c r="GJ82" s="33"/>
      <c r="GK82" s="33"/>
      <c r="GL82" s="33"/>
      <c r="GM82" s="33"/>
      <c r="GN82" s="33"/>
      <c r="GO82" s="33"/>
      <c r="GP82" s="33"/>
      <c r="GQ82" s="33"/>
      <c r="GR82" s="33"/>
      <c r="GS82" s="33"/>
      <c r="GT82" s="33"/>
      <c r="GU82" s="33"/>
      <c r="GV82" s="33"/>
      <c r="GW82" s="33"/>
      <c r="GX82" s="33"/>
      <c r="GY82" s="33"/>
      <c r="GZ82" s="33"/>
      <c r="HA82" s="33"/>
      <c r="HB82" s="33"/>
      <c r="HC82" s="33"/>
      <c r="HD82" s="33"/>
      <c r="HE82" s="33"/>
      <c r="HF82" s="33"/>
      <c r="HG82" s="33"/>
      <c r="HH82" s="33"/>
      <c r="HI82" s="33"/>
      <c r="HJ82" s="33"/>
      <c r="HK82" s="33"/>
      <c r="HL82" s="33"/>
      <c r="HM82" s="33"/>
      <c r="HN82" s="33"/>
      <c r="HO82" s="33"/>
      <c r="HP82" s="33"/>
      <c r="HQ82" s="33"/>
      <c r="HR82" s="33"/>
      <c r="HS82" s="33"/>
    </row>
    <row r="83" spans="1:227" s="18" customFormat="1" ht="85.5" customHeight="1" x14ac:dyDescent="0.25">
      <c r="A83" s="68" t="s">
        <v>399</v>
      </c>
      <c r="B83" s="62" t="s">
        <v>339</v>
      </c>
      <c r="C83" s="49">
        <v>0</v>
      </c>
      <c r="D83" s="49">
        <v>0</v>
      </c>
      <c r="E83" s="49">
        <v>0</v>
      </c>
      <c r="F83" s="49">
        <v>0</v>
      </c>
      <c r="G83" s="49">
        <v>0</v>
      </c>
      <c r="H83" s="49">
        <v>0</v>
      </c>
      <c r="I83" s="49">
        <v>0</v>
      </c>
      <c r="J83" s="49">
        <v>0</v>
      </c>
      <c r="K83" s="49">
        <v>0</v>
      </c>
      <c r="L83" s="49">
        <v>0</v>
      </c>
      <c r="M83" s="68" t="s">
        <v>343</v>
      </c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  <c r="BU83" s="33"/>
      <c r="BV83" s="33"/>
      <c r="BW83" s="33"/>
      <c r="BX83" s="33"/>
      <c r="BY83" s="33"/>
      <c r="BZ83" s="33"/>
      <c r="CA83" s="33"/>
      <c r="CB83" s="33"/>
      <c r="CC83" s="33"/>
      <c r="CD83" s="33"/>
      <c r="CE83" s="33"/>
      <c r="CF83" s="33"/>
      <c r="CG83" s="33"/>
      <c r="CH83" s="33"/>
      <c r="CI83" s="33"/>
      <c r="CJ83" s="33"/>
      <c r="CK83" s="33"/>
      <c r="CL83" s="33"/>
      <c r="CM83" s="33"/>
      <c r="CN83" s="33"/>
      <c r="CO83" s="33"/>
      <c r="CP83" s="33"/>
      <c r="CQ83" s="33"/>
      <c r="CR83" s="33"/>
      <c r="CS83" s="33"/>
      <c r="CT83" s="33"/>
      <c r="CU83" s="33"/>
      <c r="CV83" s="33"/>
      <c r="CW83" s="33"/>
      <c r="CX83" s="33"/>
      <c r="CY83" s="33"/>
      <c r="CZ83" s="33"/>
      <c r="DA83" s="33"/>
      <c r="DB83" s="33"/>
      <c r="DC83" s="33"/>
      <c r="DD83" s="33"/>
      <c r="DE83" s="33"/>
      <c r="DF83" s="33"/>
      <c r="DG83" s="33"/>
      <c r="DH83" s="33"/>
      <c r="DI83" s="33"/>
      <c r="DJ83" s="33"/>
      <c r="DK83" s="33"/>
      <c r="DL83" s="33"/>
      <c r="DM83" s="33"/>
      <c r="DN83" s="33"/>
      <c r="DO83" s="33"/>
      <c r="DP83" s="33"/>
      <c r="DQ83" s="33"/>
      <c r="DR83" s="33"/>
      <c r="DS83" s="33"/>
      <c r="DT83" s="33"/>
      <c r="DU83" s="33"/>
      <c r="DV83" s="33"/>
      <c r="DW83" s="33"/>
      <c r="DX83" s="33"/>
      <c r="DY83" s="33"/>
      <c r="DZ83" s="33"/>
      <c r="EA83" s="33"/>
      <c r="EB83" s="33"/>
      <c r="EC83" s="33"/>
      <c r="ED83" s="33"/>
      <c r="EE83" s="33"/>
      <c r="EF83" s="33"/>
      <c r="EG83" s="33"/>
      <c r="EH83" s="33"/>
      <c r="EI83" s="33"/>
      <c r="EJ83" s="33"/>
      <c r="EK83" s="33"/>
      <c r="EL83" s="33"/>
      <c r="EM83" s="33"/>
      <c r="EN83" s="33"/>
      <c r="EO83" s="33"/>
      <c r="EP83" s="33"/>
      <c r="EQ83" s="33"/>
      <c r="ER83" s="33"/>
      <c r="ES83" s="33"/>
      <c r="ET83" s="33"/>
      <c r="EU83" s="33"/>
      <c r="EV83" s="33"/>
      <c r="EW83" s="33"/>
      <c r="EX83" s="33"/>
      <c r="EY83" s="33"/>
      <c r="EZ83" s="33"/>
      <c r="FA83" s="33"/>
      <c r="FB83" s="33"/>
      <c r="FC83" s="33"/>
      <c r="FD83" s="33"/>
      <c r="FE83" s="33"/>
      <c r="FF83" s="33"/>
      <c r="FG83" s="33"/>
      <c r="FH83" s="33"/>
      <c r="FI83" s="33"/>
      <c r="FJ83" s="33"/>
      <c r="FK83" s="33"/>
      <c r="FL83" s="33"/>
      <c r="FM83" s="33"/>
      <c r="FN83" s="33"/>
      <c r="FO83" s="33"/>
      <c r="FP83" s="33"/>
      <c r="FQ83" s="33"/>
      <c r="FR83" s="33"/>
      <c r="FS83" s="33"/>
      <c r="FT83" s="33"/>
      <c r="FU83" s="33"/>
      <c r="FV83" s="33"/>
      <c r="FW83" s="33"/>
      <c r="FX83" s="33"/>
      <c r="FY83" s="33"/>
      <c r="FZ83" s="33"/>
      <c r="GA83" s="33"/>
      <c r="GB83" s="33"/>
      <c r="GC83" s="33"/>
      <c r="GD83" s="33"/>
      <c r="GE83" s="33"/>
      <c r="GF83" s="33"/>
      <c r="GG83" s="33"/>
      <c r="GH83" s="33"/>
      <c r="GI83" s="33"/>
      <c r="GJ83" s="33"/>
      <c r="GK83" s="33"/>
      <c r="GL83" s="33"/>
      <c r="GM83" s="33"/>
      <c r="GN83" s="33"/>
      <c r="GO83" s="33"/>
      <c r="GP83" s="33"/>
      <c r="GQ83" s="33"/>
      <c r="GR83" s="33"/>
      <c r="GS83" s="33"/>
      <c r="GT83" s="33"/>
      <c r="GU83" s="33"/>
      <c r="GV83" s="33"/>
      <c r="GW83" s="33"/>
      <c r="GX83" s="33"/>
      <c r="GY83" s="33"/>
      <c r="GZ83" s="33"/>
      <c r="HA83" s="33"/>
      <c r="HB83" s="33"/>
      <c r="HC83" s="33"/>
      <c r="HD83" s="33"/>
      <c r="HE83" s="33"/>
      <c r="HF83" s="33"/>
      <c r="HG83" s="33"/>
      <c r="HH83" s="33"/>
      <c r="HI83" s="33"/>
      <c r="HJ83" s="33"/>
      <c r="HK83" s="33"/>
      <c r="HL83" s="33"/>
      <c r="HM83" s="33"/>
      <c r="HN83" s="33"/>
      <c r="HO83" s="33"/>
      <c r="HP83" s="33"/>
      <c r="HQ83" s="33"/>
      <c r="HR83" s="33"/>
      <c r="HS83" s="33"/>
    </row>
    <row r="84" spans="1:227" s="18" customFormat="1" ht="147" customHeight="1" x14ac:dyDescent="0.25">
      <c r="A84" s="69"/>
      <c r="B84" s="62" t="s">
        <v>337</v>
      </c>
      <c r="C84" s="49">
        <v>0</v>
      </c>
      <c r="D84" s="49">
        <v>0</v>
      </c>
      <c r="E84" s="49">
        <v>0</v>
      </c>
      <c r="F84" s="49">
        <v>0</v>
      </c>
      <c r="G84" s="49">
        <v>0</v>
      </c>
      <c r="H84" s="49">
        <v>0</v>
      </c>
      <c r="I84" s="49">
        <v>0</v>
      </c>
      <c r="J84" s="49">
        <v>0</v>
      </c>
      <c r="K84" s="49">
        <v>0</v>
      </c>
      <c r="L84" s="49">
        <v>0</v>
      </c>
      <c r="M84" s="69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  <c r="BU84" s="33"/>
      <c r="BV84" s="33"/>
      <c r="BW84" s="33"/>
      <c r="BX84" s="33"/>
      <c r="BY84" s="33"/>
      <c r="BZ84" s="33"/>
      <c r="CA84" s="33"/>
      <c r="CB84" s="33"/>
      <c r="CC84" s="33"/>
      <c r="CD84" s="33"/>
      <c r="CE84" s="33"/>
      <c r="CF84" s="33"/>
      <c r="CG84" s="33"/>
      <c r="CH84" s="33"/>
      <c r="CI84" s="33"/>
      <c r="CJ84" s="33"/>
      <c r="CK84" s="33"/>
      <c r="CL84" s="33"/>
      <c r="CM84" s="33"/>
      <c r="CN84" s="33"/>
      <c r="CO84" s="33"/>
      <c r="CP84" s="33"/>
      <c r="CQ84" s="33"/>
      <c r="CR84" s="33"/>
      <c r="CS84" s="33"/>
      <c r="CT84" s="33"/>
      <c r="CU84" s="33"/>
      <c r="CV84" s="33"/>
      <c r="CW84" s="33"/>
      <c r="CX84" s="33"/>
      <c r="CY84" s="33"/>
      <c r="CZ84" s="33"/>
      <c r="DA84" s="33"/>
      <c r="DB84" s="33"/>
      <c r="DC84" s="33"/>
      <c r="DD84" s="33"/>
      <c r="DE84" s="33"/>
      <c r="DF84" s="33"/>
      <c r="DG84" s="33"/>
      <c r="DH84" s="33"/>
      <c r="DI84" s="33"/>
      <c r="DJ84" s="33"/>
      <c r="DK84" s="33"/>
      <c r="DL84" s="33"/>
      <c r="DM84" s="33"/>
      <c r="DN84" s="33"/>
      <c r="DO84" s="33"/>
      <c r="DP84" s="33"/>
      <c r="DQ84" s="33"/>
      <c r="DR84" s="33"/>
      <c r="DS84" s="33"/>
      <c r="DT84" s="33"/>
      <c r="DU84" s="33"/>
      <c r="DV84" s="33"/>
      <c r="DW84" s="33"/>
      <c r="DX84" s="33"/>
      <c r="DY84" s="33"/>
      <c r="DZ84" s="33"/>
      <c r="EA84" s="33"/>
      <c r="EB84" s="33"/>
      <c r="EC84" s="33"/>
      <c r="ED84" s="33"/>
      <c r="EE84" s="33"/>
      <c r="EF84" s="33"/>
      <c r="EG84" s="33"/>
      <c r="EH84" s="33"/>
      <c r="EI84" s="33"/>
      <c r="EJ84" s="33"/>
      <c r="EK84" s="33"/>
      <c r="EL84" s="33"/>
      <c r="EM84" s="33"/>
      <c r="EN84" s="33"/>
      <c r="EO84" s="33"/>
      <c r="EP84" s="33"/>
      <c r="EQ84" s="33"/>
      <c r="ER84" s="33"/>
      <c r="ES84" s="33"/>
      <c r="ET84" s="33"/>
      <c r="EU84" s="33"/>
      <c r="EV84" s="33"/>
      <c r="EW84" s="33"/>
      <c r="EX84" s="33"/>
      <c r="EY84" s="33"/>
      <c r="EZ84" s="33"/>
      <c r="FA84" s="33"/>
      <c r="FB84" s="33"/>
      <c r="FC84" s="33"/>
      <c r="FD84" s="33"/>
      <c r="FE84" s="33"/>
      <c r="FF84" s="33"/>
      <c r="FG84" s="33"/>
      <c r="FH84" s="33"/>
      <c r="FI84" s="33"/>
      <c r="FJ84" s="33"/>
      <c r="FK84" s="33"/>
      <c r="FL84" s="33"/>
      <c r="FM84" s="33"/>
      <c r="FN84" s="33"/>
      <c r="FO84" s="33"/>
      <c r="FP84" s="33"/>
      <c r="FQ84" s="33"/>
      <c r="FR84" s="33"/>
      <c r="FS84" s="33"/>
      <c r="FT84" s="33"/>
      <c r="FU84" s="33"/>
      <c r="FV84" s="33"/>
      <c r="FW84" s="33"/>
      <c r="FX84" s="33"/>
      <c r="FY84" s="33"/>
      <c r="FZ84" s="33"/>
      <c r="GA84" s="33"/>
      <c r="GB84" s="33"/>
      <c r="GC84" s="33"/>
      <c r="GD84" s="33"/>
      <c r="GE84" s="33"/>
      <c r="GF84" s="33"/>
      <c r="GG84" s="33"/>
      <c r="GH84" s="33"/>
      <c r="GI84" s="33"/>
      <c r="GJ84" s="33"/>
      <c r="GK84" s="33"/>
      <c r="GL84" s="33"/>
      <c r="GM84" s="33"/>
      <c r="GN84" s="33"/>
      <c r="GO84" s="33"/>
      <c r="GP84" s="33"/>
      <c r="GQ84" s="33"/>
      <c r="GR84" s="33"/>
      <c r="GS84" s="33"/>
      <c r="GT84" s="33"/>
      <c r="GU84" s="33"/>
      <c r="GV84" s="33"/>
      <c r="GW84" s="33"/>
      <c r="GX84" s="33"/>
      <c r="GY84" s="33"/>
      <c r="GZ84" s="33"/>
      <c r="HA84" s="33"/>
      <c r="HB84" s="33"/>
      <c r="HC84" s="33"/>
      <c r="HD84" s="33"/>
      <c r="HE84" s="33"/>
      <c r="HF84" s="33"/>
      <c r="HG84" s="33"/>
      <c r="HH84" s="33"/>
      <c r="HI84" s="33"/>
      <c r="HJ84" s="33"/>
      <c r="HK84" s="33"/>
      <c r="HL84" s="33"/>
      <c r="HM84" s="33"/>
      <c r="HN84" s="33"/>
      <c r="HO84" s="33"/>
      <c r="HP84" s="33"/>
      <c r="HQ84" s="33"/>
      <c r="HR84" s="33"/>
      <c r="HS84" s="33"/>
    </row>
    <row r="85" spans="1:227" ht="105.75" customHeight="1" x14ac:dyDescent="0.25">
      <c r="A85" s="70"/>
      <c r="B85" s="35" t="s">
        <v>338</v>
      </c>
      <c r="C85" s="49">
        <v>0</v>
      </c>
      <c r="D85" s="49">
        <v>0</v>
      </c>
      <c r="E85" s="49">
        <v>0</v>
      </c>
      <c r="F85" s="49">
        <v>0</v>
      </c>
      <c r="G85" s="49">
        <v>0</v>
      </c>
      <c r="H85" s="49">
        <v>0</v>
      </c>
      <c r="I85" s="49">
        <v>0</v>
      </c>
      <c r="J85" s="49">
        <v>0</v>
      </c>
      <c r="K85" s="49">
        <v>0</v>
      </c>
      <c r="L85" s="49">
        <v>0</v>
      </c>
      <c r="M85" s="7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30"/>
      <c r="CM85" s="30"/>
      <c r="CN85" s="30"/>
      <c r="CO85" s="30"/>
      <c r="CP85" s="30"/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30"/>
      <c r="DB85" s="30"/>
      <c r="DC85" s="30"/>
      <c r="DD85" s="30"/>
      <c r="DE85" s="30"/>
      <c r="DF85" s="30"/>
      <c r="DG85" s="30"/>
      <c r="DH85" s="30"/>
      <c r="DI85" s="30"/>
      <c r="DJ85" s="30"/>
      <c r="DK85" s="30"/>
      <c r="DL85" s="30"/>
      <c r="DM85" s="30"/>
      <c r="DN85" s="30"/>
      <c r="DO85" s="30"/>
      <c r="DP85" s="30"/>
      <c r="DQ85" s="30"/>
      <c r="DR85" s="30"/>
      <c r="DS85" s="30"/>
      <c r="DT85" s="30"/>
      <c r="DU85" s="30"/>
      <c r="DV85" s="30"/>
      <c r="DW85" s="30"/>
      <c r="DX85" s="30"/>
      <c r="DY85" s="30"/>
      <c r="DZ85" s="30"/>
      <c r="EA85" s="30"/>
      <c r="EB85" s="30"/>
      <c r="EC85" s="30"/>
      <c r="ED85" s="30"/>
      <c r="EE85" s="30"/>
      <c r="EF85" s="30"/>
      <c r="EG85" s="30"/>
      <c r="EH85" s="30"/>
      <c r="EI85" s="30"/>
      <c r="EJ85" s="30"/>
      <c r="EK85" s="30"/>
      <c r="EL85" s="30"/>
      <c r="EM85" s="30"/>
      <c r="EN85" s="30"/>
      <c r="EO85" s="30"/>
      <c r="EP85" s="30"/>
      <c r="EQ85" s="30"/>
      <c r="ER85" s="30"/>
      <c r="ES85" s="30"/>
      <c r="ET85" s="30"/>
      <c r="EU85" s="30"/>
      <c r="EV85" s="30"/>
      <c r="EW85" s="30"/>
      <c r="EX85" s="30"/>
      <c r="EY85" s="30"/>
      <c r="EZ85" s="30"/>
      <c r="FA85" s="30"/>
      <c r="FB85" s="30"/>
      <c r="FC85" s="30"/>
      <c r="FD85" s="30"/>
      <c r="FE85" s="30"/>
      <c r="FF85" s="30"/>
      <c r="FG85" s="30"/>
      <c r="FH85" s="30"/>
      <c r="FI85" s="30"/>
      <c r="FJ85" s="30"/>
      <c r="FK85" s="30"/>
      <c r="FL85" s="30"/>
      <c r="FM85" s="30"/>
      <c r="FN85" s="30"/>
      <c r="FO85" s="30"/>
      <c r="FP85" s="30"/>
      <c r="FQ85" s="30"/>
      <c r="FR85" s="30"/>
      <c r="FS85" s="30"/>
      <c r="FT85" s="30"/>
      <c r="FU85" s="30"/>
      <c r="FV85" s="30"/>
      <c r="FW85" s="30"/>
      <c r="FX85" s="30"/>
      <c r="FY85" s="30"/>
      <c r="FZ85" s="30"/>
      <c r="GA85" s="30"/>
      <c r="GB85" s="30"/>
      <c r="GC85" s="30"/>
      <c r="GD85" s="30"/>
      <c r="GE85" s="30"/>
      <c r="GF85" s="30"/>
      <c r="GG85" s="30"/>
      <c r="GH85" s="30"/>
      <c r="GI85" s="30"/>
      <c r="GJ85" s="30"/>
      <c r="GK85" s="30"/>
      <c r="GL85" s="30"/>
      <c r="GM85" s="30"/>
      <c r="GN85" s="30"/>
      <c r="GO85" s="30"/>
      <c r="GP85" s="30"/>
      <c r="GQ85" s="30"/>
      <c r="GR85" s="30"/>
      <c r="GS85" s="30"/>
      <c r="GT85" s="30"/>
      <c r="GU85" s="30"/>
      <c r="GV85" s="30"/>
      <c r="GW85" s="30"/>
      <c r="GX85" s="30"/>
      <c r="GY85" s="30"/>
      <c r="GZ85" s="30"/>
      <c r="HA85" s="30"/>
      <c r="HB85" s="30"/>
      <c r="HC85" s="30"/>
      <c r="HD85" s="30"/>
      <c r="HE85" s="30"/>
      <c r="HF85" s="30"/>
      <c r="HG85" s="30"/>
      <c r="HH85" s="30"/>
      <c r="HI85" s="30"/>
      <c r="HJ85" s="30"/>
      <c r="HK85" s="30"/>
      <c r="HL85" s="30"/>
      <c r="HM85" s="30"/>
      <c r="HN85" s="30"/>
      <c r="HO85" s="30"/>
      <c r="HP85" s="30"/>
      <c r="HQ85" s="30"/>
      <c r="HR85" s="30"/>
      <c r="HS85" s="30"/>
    </row>
    <row r="86" spans="1:227" ht="60.75" customHeight="1" x14ac:dyDescent="0.25">
      <c r="A86" s="68" t="s">
        <v>400</v>
      </c>
      <c r="B86" s="35" t="s">
        <v>339</v>
      </c>
      <c r="C86" s="49">
        <v>0</v>
      </c>
      <c r="D86" s="49">
        <v>0</v>
      </c>
      <c r="E86" s="49">
        <v>0</v>
      </c>
      <c r="F86" s="49">
        <v>0</v>
      </c>
      <c r="G86" s="49">
        <v>0</v>
      </c>
      <c r="H86" s="49">
        <v>0</v>
      </c>
      <c r="I86" s="49">
        <v>0</v>
      </c>
      <c r="J86" s="49">
        <v>0</v>
      </c>
      <c r="K86" s="49">
        <v>0</v>
      </c>
      <c r="L86" s="49">
        <v>0</v>
      </c>
      <c r="M86" s="68" t="s">
        <v>343</v>
      </c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30"/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30"/>
      <c r="CG86" s="30"/>
      <c r="CH86" s="30"/>
      <c r="CI86" s="30"/>
      <c r="CJ86" s="30"/>
      <c r="CK86" s="30"/>
      <c r="CL86" s="30"/>
      <c r="CM86" s="30"/>
      <c r="CN86" s="30"/>
      <c r="CO86" s="30"/>
      <c r="CP86" s="30"/>
      <c r="CQ86" s="30"/>
      <c r="CR86" s="30"/>
      <c r="CS86" s="30"/>
      <c r="CT86" s="30"/>
      <c r="CU86" s="30"/>
      <c r="CV86" s="30"/>
      <c r="CW86" s="30"/>
      <c r="CX86" s="30"/>
      <c r="CY86" s="30"/>
      <c r="CZ86" s="30"/>
      <c r="DA86" s="30"/>
      <c r="DB86" s="30"/>
      <c r="DC86" s="30"/>
      <c r="DD86" s="30"/>
      <c r="DE86" s="30"/>
      <c r="DF86" s="30"/>
      <c r="DG86" s="30"/>
      <c r="DH86" s="30"/>
      <c r="DI86" s="30"/>
      <c r="DJ86" s="30"/>
      <c r="DK86" s="30"/>
      <c r="DL86" s="30"/>
      <c r="DM86" s="30"/>
      <c r="DN86" s="30"/>
      <c r="DO86" s="30"/>
      <c r="DP86" s="30"/>
      <c r="DQ86" s="30"/>
      <c r="DR86" s="30"/>
      <c r="DS86" s="30"/>
      <c r="DT86" s="30"/>
      <c r="DU86" s="30"/>
      <c r="DV86" s="30"/>
      <c r="DW86" s="30"/>
      <c r="DX86" s="30"/>
      <c r="DY86" s="30"/>
      <c r="DZ86" s="30"/>
      <c r="EA86" s="30"/>
      <c r="EB86" s="30"/>
      <c r="EC86" s="30"/>
      <c r="ED86" s="30"/>
      <c r="EE86" s="30"/>
      <c r="EF86" s="30"/>
      <c r="EG86" s="30"/>
      <c r="EH86" s="30"/>
      <c r="EI86" s="30"/>
      <c r="EJ86" s="30"/>
      <c r="EK86" s="30"/>
      <c r="EL86" s="30"/>
      <c r="EM86" s="30"/>
      <c r="EN86" s="30"/>
      <c r="EO86" s="30"/>
      <c r="EP86" s="30"/>
      <c r="EQ86" s="30"/>
      <c r="ER86" s="30"/>
      <c r="ES86" s="30"/>
      <c r="ET86" s="30"/>
      <c r="EU86" s="30"/>
      <c r="EV86" s="30"/>
      <c r="EW86" s="30"/>
      <c r="EX86" s="30"/>
      <c r="EY86" s="30"/>
      <c r="EZ86" s="30"/>
      <c r="FA86" s="30"/>
      <c r="FB86" s="30"/>
      <c r="FC86" s="30"/>
      <c r="FD86" s="30"/>
      <c r="FE86" s="30"/>
      <c r="FF86" s="30"/>
      <c r="FG86" s="30"/>
      <c r="FH86" s="30"/>
      <c r="FI86" s="30"/>
      <c r="FJ86" s="30"/>
      <c r="FK86" s="30"/>
      <c r="FL86" s="30"/>
      <c r="FM86" s="30"/>
      <c r="FN86" s="30"/>
      <c r="FO86" s="30"/>
      <c r="FP86" s="30"/>
      <c r="FQ86" s="30"/>
      <c r="FR86" s="30"/>
      <c r="FS86" s="30"/>
      <c r="FT86" s="30"/>
      <c r="FU86" s="30"/>
      <c r="FV86" s="30"/>
      <c r="FW86" s="30"/>
      <c r="FX86" s="30"/>
      <c r="FY86" s="30"/>
      <c r="FZ86" s="30"/>
      <c r="GA86" s="30"/>
      <c r="GB86" s="30"/>
      <c r="GC86" s="30"/>
      <c r="GD86" s="30"/>
      <c r="GE86" s="30"/>
      <c r="GF86" s="30"/>
      <c r="GG86" s="30"/>
      <c r="GH86" s="30"/>
      <c r="GI86" s="30"/>
      <c r="GJ86" s="30"/>
      <c r="GK86" s="30"/>
      <c r="GL86" s="30"/>
      <c r="GM86" s="30"/>
      <c r="GN86" s="30"/>
      <c r="GO86" s="30"/>
      <c r="GP86" s="30"/>
      <c r="GQ86" s="30"/>
      <c r="GR86" s="30"/>
      <c r="GS86" s="30"/>
      <c r="GT86" s="30"/>
      <c r="GU86" s="30"/>
      <c r="GV86" s="30"/>
      <c r="GW86" s="30"/>
      <c r="GX86" s="30"/>
      <c r="GY86" s="30"/>
      <c r="GZ86" s="30"/>
      <c r="HA86" s="30"/>
      <c r="HB86" s="30"/>
      <c r="HC86" s="30"/>
      <c r="HD86" s="30"/>
      <c r="HE86" s="30"/>
      <c r="HF86" s="30"/>
      <c r="HG86" s="30"/>
      <c r="HH86" s="30"/>
      <c r="HI86" s="30"/>
      <c r="HJ86" s="30"/>
      <c r="HK86" s="30"/>
      <c r="HL86" s="30"/>
      <c r="HM86" s="30"/>
      <c r="HN86" s="30"/>
      <c r="HO86" s="30"/>
      <c r="HP86" s="30"/>
      <c r="HQ86" s="30"/>
      <c r="HR86" s="30"/>
      <c r="HS86" s="30"/>
    </row>
    <row r="87" spans="1:227" ht="140.25" customHeight="1" x14ac:dyDescent="0.25">
      <c r="A87" s="69"/>
      <c r="B87" s="35" t="s">
        <v>337</v>
      </c>
      <c r="C87" s="49">
        <v>0</v>
      </c>
      <c r="D87" s="49">
        <v>0</v>
      </c>
      <c r="E87" s="49">
        <v>0</v>
      </c>
      <c r="F87" s="49">
        <v>0</v>
      </c>
      <c r="G87" s="49">
        <v>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69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30"/>
      <c r="CG87" s="30"/>
      <c r="CH87" s="30"/>
      <c r="CI87" s="30"/>
      <c r="CJ87" s="30"/>
      <c r="CK87" s="30"/>
      <c r="CL87" s="30"/>
      <c r="CM87" s="30"/>
      <c r="CN87" s="30"/>
      <c r="CO87" s="30"/>
      <c r="CP87" s="30"/>
      <c r="CQ87" s="30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0"/>
      <c r="DC87" s="30"/>
      <c r="DD87" s="30"/>
      <c r="DE87" s="30"/>
      <c r="DF87" s="30"/>
      <c r="DG87" s="30"/>
      <c r="DH87" s="30"/>
      <c r="DI87" s="30"/>
      <c r="DJ87" s="30"/>
      <c r="DK87" s="30"/>
      <c r="DL87" s="30"/>
      <c r="DM87" s="30"/>
      <c r="DN87" s="30"/>
      <c r="DO87" s="30"/>
      <c r="DP87" s="30"/>
      <c r="DQ87" s="30"/>
      <c r="DR87" s="30"/>
      <c r="DS87" s="30"/>
      <c r="DT87" s="30"/>
      <c r="DU87" s="30"/>
      <c r="DV87" s="30"/>
      <c r="DW87" s="30"/>
      <c r="DX87" s="30"/>
      <c r="DY87" s="30"/>
      <c r="DZ87" s="30"/>
      <c r="EA87" s="30"/>
      <c r="EB87" s="30"/>
      <c r="EC87" s="30"/>
      <c r="ED87" s="30"/>
      <c r="EE87" s="30"/>
      <c r="EF87" s="30"/>
      <c r="EG87" s="30"/>
      <c r="EH87" s="30"/>
      <c r="EI87" s="30"/>
      <c r="EJ87" s="30"/>
      <c r="EK87" s="30"/>
      <c r="EL87" s="30"/>
      <c r="EM87" s="30"/>
      <c r="EN87" s="30"/>
      <c r="EO87" s="30"/>
      <c r="EP87" s="30"/>
      <c r="EQ87" s="30"/>
      <c r="ER87" s="30"/>
      <c r="ES87" s="30"/>
      <c r="ET87" s="30"/>
      <c r="EU87" s="30"/>
      <c r="EV87" s="30"/>
      <c r="EW87" s="30"/>
      <c r="EX87" s="30"/>
      <c r="EY87" s="30"/>
      <c r="EZ87" s="30"/>
      <c r="FA87" s="30"/>
      <c r="FB87" s="30"/>
      <c r="FC87" s="30"/>
      <c r="FD87" s="30"/>
      <c r="FE87" s="30"/>
      <c r="FF87" s="30"/>
      <c r="FG87" s="30"/>
      <c r="FH87" s="30"/>
      <c r="FI87" s="30"/>
      <c r="FJ87" s="30"/>
      <c r="FK87" s="30"/>
      <c r="FL87" s="30"/>
      <c r="FM87" s="30"/>
      <c r="FN87" s="30"/>
      <c r="FO87" s="30"/>
      <c r="FP87" s="30"/>
      <c r="FQ87" s="30"/>
      <c r="FR87" s="30"/>
      <c r="FS87" s="30"/>
      <c r="FT87" s="30"/>
      <c r="FU87" s="30"/>
      <c r="FV87" s="30"/>
      <c r="FW87" s="30"/>
      <c r="FX87" s="30"/>
      <c r="FY87" s="30"/>
      <c r="FZ87" s="30"/>
      <c r="GA87" s="30"/>
      <c r="GB87" s="30"/>
      <c r="GC87" s="30"/>
      <c r="GD87" s="30"/>
      <c r="GE87" s="30"/>
      <c r="GF87" s="30"/>
      <c r="GG87" s="30"/>
      <c r="GH87" s="30"/>
      <c r="GI87" s="30"/>
      <c r="GJ87" s="30"/>
      <c r="GK87" s="30"/>
      <c r="GL87" s="30"/>
      <c r="GM87" s="30"/>
      <c r="GN87" s="30"/>
      <c r="GO87" s="30"/>
      <c r="GP87" s="30"/>
      <c r="GQ87" s="30"/>
      <c r="GR87" s="30"/>
      <c r="GS87" s="30"/>
      <c r="GT87" s="30"/>
      <c r="GU87" s="30"/>
      <c r="GV87" s="30"/>
      <c r="GW87" s="30"/>
      <c r="GX87" s="30"/>
      <c r="GY87" s="30"/>
      <c r="GZ87" s="30"/>
      <c r="HA87" s="30"/>
      <c r="HB87" s="30"/>
      <c r="HC87" s="30"/>
      <c r="HD87" s="30"/>
      <c r="HE87" s="30"/>
      <c r="HF87" s="30"/>
      <c r="HG87" s="30"/>
      <c r="HH87" s="30"/>
      <c r="HI87" s="30"/>
      <c r="HJ87" s="30"/>
      <c r="HK87" s="30"/>
      <c r="HL87" s="30"/>
      <c r="HM87" s="30"/>
      <c r="HN87" s="30"/>
      <c r="HO87" s="30"/>
      <c r="HP87" s="30"/>
      <c r="HQ87" s="30"/>
      <c r="HR87" s="30"/>
      <c r="HS87" s="30"/>
    </row>
    <row r="88" spans="1:227" ht="79.5" customHeight="1" x14ac:dyDescent="0.25">
      <c r="A88" s="70"/>
      <c r="B88" s="35" t="s">
        <v>338</v>
      </c>
      <c r="C88" s="49">
        <v>0</v>
      </c>
      <c r="D88" s="49">
        <v>0</v>
      </c>
      <c r="E88" s="49">
        <v>0</v>
      </c>
      <c r="F88" s="49">
        <v>0</v>
      </c>
      <c r="G88" s="49">
        <v>0</v>
      </c>
      <c r="H88" s="49">
        <v>0</v>
      </c>
      <c r="I88" s="49">
        <v>0</v>
      </c>
      <c r="J88" s="49">
        <v>0</v>
      </c>
      <c r="K88" s="49">
        <v>0</v>
      </c>
      <c r="L88" s="49">
        <v>0</v>
      </c>
      <c r="M88" s="7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30"/>
      <c r="CG88" s="30"/>
      <c r="CH88" s="30"/>
      <c r="CI88" s="30"/>
      <c r="CJ88" s="30"/>
      <c r="CK88" s="30"/>
      <c r="CL88" s="30"/>
      <c r="CM88" s="30"/>
      <c r="CN88" s="30"/>
      <c r="CO88" s="30"/>
      <c r="CP88" s="30"/>
      <c r="CQ88" s="30"/>
      <c r="CR88" s="30"/>
      <c r="CS88" s="30"/>
      <c r="CT88" s="30"/>
      <c r="CU88" s="30"/>
      <c r="CV88" s="30"/>
      <c r="CW88" s="30"/>
      <c r="CX88" s="30"/>
      <c r="CY88" s="30"/>
      <c r="CZ88" s="30"/>
      <c r="DA88" s="30"/>
      <c r="DB88" s="30"/>
      <c r="DC88" s="30"/>
      <c r="DD88" s="30"/>
      <c r="DE88" s="30"/>
      <c r="DF88" s="30"/>
      <c r="DG88" s="30"/>
      <c r="DH88" s="30"/>
      <c r="DI88" s="30"/>
      <c r="DJ88" s="30"/>
      <c r="DK88" s="30"/>
      <c r="DL88" s="30"/>
      <c r="DM88" s="30"/>
      <c r="DN88" s="30"/>
      <c r="DO88" s="30"/>
      <c r="DP88" s="30"/>
      <c r="DQ88" s="30"/>
      <c r="DR88" s="30"/>
      <c r="DS88" s="30"/>
      <c r="DT88" s="30"/>
      <c r="DU88" s="30"/>
      <c r="DV88" s="30"/>
      <c r="DW88" s="30"/>
      <c r="DX88" s="30"/>
      <c r="DY88" s="30"/>
      <c r="DZ88" s="30"/>
      <c r="EA88" s="30"/>
      <c r="EB88" s="30"/>
      <c r="EC88" s="30"/>
      <c r="ED88" s="30"/>
      <c r="EE88" s="30"/>
      <c r="EF88" s="30"/>
      <c r="EG88" s="30"/>
      <c r="EH88" s="30"/>
      <c r="EI88" s="30"/>
      <c r="EJ88" s="30"/>
      <c r="EK88" s="30"/>
      <c r="EL88" s="30"/>
      <c r="EM88" s="30"/>
      <c r="EN88" s="30"/>
      <c r="EO88" s="30"/>
      <c r="EP88" s="30"/>
      <c r="EQ88" s="30"/>
      <c r="ER88" s="30"/>
      <c r="ES88" s="30"/>
      <c r="ET88" s="30"/>
      <c r="EU88" s="30"/>
      <c r="EV88" s="30"/>
      <c r="EW88" s="30"/>
      <c r="EX88" s="30"/>
      <c r="EY88" s="30"/>
      <c r="EZ88" s="30"/>
      <c r="FA88" s="30"/>
      <c r="FB88" s="30"/>
      <c r="FC88" s="30"/>
      <c r="FD88" s="30"/>
      <c r="FE88" s="30"/>
      <c r="FF88" s="30"/>
      <c r="FG88" s="30"/>
      <c r="FH88" s="30"/>
      <c r="FI88" s="30"/>
      <c r="FJ88" s="30"/>
      <c r="FK88" s="30"/>
      <c r="FL88" s="30"/>
      <c r="FM88" s="30"/>
      <c r="FN88" s="30"/>
      <c r="FO88" s="30"/>
      <c r="FP88" s="30"/>
      <c r="FQ88" s="30"/>
      <c r="FR88" s="30"/>
      <c r="FS88" s="30"/>
      <c r="FT88" s="30"/>
      <c r="FU88" s="30"/>
      <c r="FV88" s="30"/>
      <c r="FW88" s="30"/>
      <c r="FX88" s="30"/>
      <c r="FY88" s="30"/>
      <c r="FZ88" s="30"/>
      <c r="GA88" s="30"/>
      <c r="GB88" s="30"/>
      <c r="GC88" s="30"/>
      <c r="GD88" s="30"/>
      <c r="GE88" s="30"/>
      <c r="GF88" s="30"/>
      <c r="GG88" s="30"/>
      <c r="GH88" s="30"/>
      <c r="GI88" s="30"/>
      <c r="GJ88" s="30"/>
      <c r="GK88" s="30"/>
      <c r="GL88" s="30"/>
      <c r="GM88" s="30"/>
      <c r="GN88" s="30"/>
      <c r="GO88" s="30"/>
      <c r="GP88" s="30"/>
      <c r="GQ88" s="30"/>
      <c r="GR88" s="30"/>
      <c r="GS88" s="30"/>
      <c r="GT88" s="30"/>
      <c r="GU88" s="30"/>
      <c r="GV88" s="30"/>
      <c r="GW88" s="30"/>
      <c r="GX88" s="30"/>
      <c r="GY88" s="30"/>
      <c r="GZ88" s="30"/>
      <c r="HA88" s="30"/>
      <c r="HB88" s="30"/>
      <c r="HC88" s="30"/>
      <c r="HD88" s="30"/>
      <c r="HE88" s="30"/>
      <c r="HF88" s="30"/>
      <c r="HG88" s="30"/>
      <c r="HH88" s="30"/>
      <c r="HI88" s="30"/>
      <c r="HJ88" s="30"/>
      <c r="HK88" s="30"/>
      <c r="HL88" s="30"/>
      <c r="HM88" s="30"/>
      <c r="HN88" s="30"/>
      <c r="HO88" s="30"/>
      <c r="HP88" s="30"/>
      <c r="HQ88" s="30"/>
      <c r="HR88" s="30"/>
      <c r="HS88" s="30"/>
    </row>
    <row r="89" spans="1:227" ht="79.5" customHeight="1" x14ac:dyDescent="0.25">
      <c r="A89" s="68" t="s">
        <v>401</v>
      </c>
      <c r="B89" s="35" t="s">
        <v>339</v>
      </c>
      <c r="C89" s="49">
        <v>0</v>
      </c>
      <c r="D89" s="49">
        <v>0</v>
      </c>
      <c r="E89" s="49">
        <v>0</v>
      </c>
      <c r="F89" s="49">
        <v>0</v>
      </c>
      <c r="G89" s="49">
        <v>0</v>
      </c>
      <c r="H89" s="49">
        <v>0</v>
      </c>
      <c r="I89" s="49">
        <v>0</v>
      </c>
      <c r="J89" s="49">
        <v>0</v>
      </c>
      <c r="K89" s="49">
        <v>0</v>
      </c>
      <c r="L89" s="49">
        <v>0</v>
      </c>
      <c r="M89" s="68" t="s">
        <v>343</v>
      </c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30"/>
      <c r="BV89" s="30"/>
      <c r="BW89" s="30"/>
      <c r="BX89" s="30"/>
      <c r="BY89" s="30"/>
      <c r="BZ89" s="30"/>
      <c r="CA89" s="30"/>
      <c r="CB89" s="30"/>
      <c r="CC89" s="30"/>
      <c r="CD89" s="30"/>
      <c r="CE89" s="30"/>
      <c r="CF89" s="30"/>
      <c r="CG89" s="30"/>
      <c r="CH89" s="30"/>
      <c r="CI89" s="30"/>
      <c r="CJ89" s="30"/>
      <c r="CK89" s="30"/>
      <c r="CL89" s="30"/>
      <c r="CM89" s="30"/>
      <c r="CN89" s="30"/>
      <c r="CO89" s="30"/>
      <c r="CP89" s="30"/>
      <c r="CQ89" s="30"/>
      <c r="CR89" s="30"/>
      <c r="CS89" s="30"/>
      <c r="CT89" s="30"/>
      <c r="CU89" s="30"/>
      <c r="CV89" s="30"/>
      <c r="CW89" s="30"/>
      <c r="CX89" s="30"/>
      <c r="CY89" s="30"/>
      <c r="CZ89" s="30"/>
      <c r="DA89" s="30"/>
      <c r="DB89" s="30"/>
      <c r="DC89" s="30"/>
      <c r="DD89" s="30"/>
      <c r="DE89" s="30"/>
      <c r="DF89" s="30"/>
      <c r="DG89" s="30"/>
      <c r="DH89" s="30"/>
      <c r="DI89" s="30"/>
      <c r="DJ89" s="30"/>
      <c r="DK89" s="30"/>
      <c r="DL89" s="30"/>
      <c r="DM89" s="30"/>
      <c r="DN89" s="30"/>
      <c r="DO89" s="30"/>
      <c r="DP89" s="30"/>
      <c r="DQ89" s="30"/>
      <c r="DR89" s="30"/>
      <c r="DS89" s="30"/>
      <c r="DT89" s="30"/>
      <c r="DU89" s="30"/>
      <c r="DV89" s="30"/>
      <c r="DW89" s="30"/>
      <c r="DX89" s="30"/>
      <c r="DY89" s="30"/>
      <c r="DZ89" s="30"/>
      <c r="EA89" s="30"/>
      <c r="EB89" s="30"/>
      <c r="EC89" s="30"/>
      <c r="ED89" s="30"/>
      <c r="EE89" s="30"/>
      <c r="EF89" s="30"/>
      <c r="EG89" s="30"/>
      <c r="EH89" s="30"/>
      <c r="EI89" s="30"/>
      <c r="EJ89" s="30"/>
      <c r="EK89" s="30"/>
      <c r="EL89" s="30"/>
      <c r="EM89" s="30"/>
      <c r="EN89" s="30"/>
      <c r="EO89" s="30"/>
      <c r="EP89" s="30"/>
      <c r="EQ89" s="30"/>
      <c r="ER89" s="30"/>
      <c r="ES89" s="30"/>
      <c r="ET89" s="30"/>
      <c r="EU89" s="30"/>
      <c r="EV89" s="30"/>
      <c r="EW89" s="30"/>
      <c r="EX89" s="30"/>
      <c r="EY89" s="30"/>
      <c r="EZ89" s="30"/>
      <c r="FA89" s="30"/>
      <c r="FB89" s="30"/>
      <c r="FC89" s="30"/>
      <c r="FD89" s="30"/>
      <c r="FE89" s="30"/>
      <c r="FF89" s="30"/>
      <c r="FG89" s="30"/>
      <c r="FH89" s="30"/>
      <c r="FI89" s="30"/>
      <c r="FJ89" s="30"/>
      <c r="FK89" s="30"/>
      <c r="FL89" s="30"/>
      <c r="FM89" s="30"/>
      <c r="FN89" s="30"/>
      <c r="FO89" s="30"/>
      <c r="FP89" s="30"/>
      <c r="FQ89" s="30"/>
      <c r="FR89" s="30"/>
      <c r="FS89" s="30"/>
      <c r="FT89" s="30"/>
      <c r="FU89" s="30"/>
      <c r="FV89" s="30"/>
      <c r="FW89" s="30"/>
      <c r="FX89" s="30"/>
      <c r="FY89" s="30"/>
      <c r="FZ89" s="30"/>
      <c r="GA89" s="30"/>
      <c r="GB89" s="30"/>
      <c r="GC89" s="30"/>
      <c r="GD89" s="30"/>
      <c r="GE89" s="30"/>
      <c r="GF89" s="30"/>
      <c r="GG89" s="30"/>
      <c r="GH89" s="30"/>
      <c r="GI89" s="30"/>
      <c r="GJ89" s="30"/>
      <c r="GK89" s="30"/>
      <c r="GL89" s="30"/>
      <c r="GM89" s="30"/>
      <c r="GN89" s="30"/>
      <c r="GO89" s="30"/>
      <c r="GP89" s="30"/>
      <c r="GQ89" s="30"/>
      <c r="GR89" s="30"/>
      <c r="GS89" s="30"/>
      <c r="GT89" s="30"/>
      <c r="GU89" s="30"/>
      <c r="GV89" s="30"/>
      <c r="GW89" s="30"/>
      <c r="GX89" s="30"/>
      <c r="GY89" s="30"/>
      <c r="GZ89" s="30"/>
      <c r="HA89" s="30"/>
      <c r="HB89" s="30"/>
      <c r="HC89" s="30"/>
      <c r="HD89" s="30"/>
      <c r="HE89" s="30"/>
      <c r="HF89" s="30"/>
      <c r="HG89" s="30"/>
      <c r="HH89" s="30"/>
      <c r="HI89" s="30"/>
      <c r="HJ89" s="30"/>
      <c r="HK89" s="30"/>
      <c r="HL89" s="30"/>
      <c r="HM89" s="30"/>
      <c r="HN89" s="30"/>
      <c r="HO89" s="30"/>
      <c r="HP89" s="30"/>
      <c r="HQ89" s="30"/>
      <c r="HR89" s="30"/>
      <c r="HS89" s="30"/>
    </row>
    <row r="90" spans="1:227" ht="145.5" customHeight="1" x14ac:dyDescent="0.25">
      <c r="A90" s="69"/>
      <c r="B90" s="35" t="s">
        <v>337</v>
      </c>
      <c r="C90" s="49">
        <v>0</v>
      </c>
      <c r="D90" s="49">
        <v>0</v>
      </c>
      <c r="E90" s="49">
        <v>0</v>
      </c>
      <c r="F90" s="49">
        <v>0</v>
      </c>
      <c r="G90" s="49">
        <v>0</v>
      </c>
      <c r="H90" s="49">
        <v>0</v>
      </c>
      <c r="I90" s="49">
        <v>0</v>
      </c>
      <c r="J90" s="49">
        <v>0</v>
      </c>
      <c r="K90" s="49">
        <v>0</v>
      </c>
      <c r="L90" s="49">
        <v>0</v>
      </c>
      <c r="M90" s="69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30"/>
      <c r="CG90" s="30"/>
      <c r="CH90" s="30"/>
      <c r="CI90" s="30"/>
      <c r="CJ90" s="30"/>
      <c r="CK90" s="30"/>
      <c r="CL90" s="30"/>
      <c r="CM90" s="30"/>
      <c r="CN90" s="30"/>
      <c r="CO90" s="30"/>
      <c r="CP90" s="30"/>
      <c r="CQ90" s="30"/>
      <c r="CR90" s="30"/>
      <c r="CS90" s="30"/>
      <c r="CT90" s="30"/>
      <c r="CU90" s="30"/>
      <c r="CV90" s="30"/>
      <c r="CW90" s="30"/>
      <c r="CX90" s="30"/>
      <c r="CY90" s="30"/>
      <c r="CZ90" s="30"/>
      <c r="DA90" s="30"/>
      <c r="DB90" s="30"/>
      <c r="DC90" s="30"/>
      <c r="DD90" s="30"/>
      <c r="DE90" s="30"/>
      <c r="DF90" s="30"/>
      <c r="DG90" s="30"/>
      <c r="DH90" s="30"/>
      <c r="DI90" s="30"/>
      <c r="DJ90" s="30"/>
      <c r="DK90" s="30"/>
      <c r="DL90" s="30"/>
      <c r="DM90" s="30"/>
      <c r="DN90" s="30"/>
      <c r="DO90" s="30"/>
      <c r="DP90" s="30"/>
      <c r="DQ90" s="30"/>
      <c r="DR90" s="30"/>
      <c r="DS90" s="30"/>
      <c r="DT90" s="30"/>
      <c r="DU90" s="30"/>
      <c r="DV90" s="30"/>
      <c r="DW90" s="30"/>
      <c r="DX90" s="30"/>
      <c r="DY90" s="30"/>
      <c r="DZ90" s="30"/>
      <c r="EA90" s="30"/>
      <c r="EB90" s="30"/>
      <c r="EC90" s="30"/>
      <c r="ED90" s="30"/>
      <c r="EE90" s="30"/>
      <c r="EF90" s="30"/>
      <c r="EG90" s="30"/>
      <c r="EH90" s="30"/>
      <c r="EI90" s="30"/>
      <c r="EJ90" s="30"/>
      <c r="EK90" s="30"/>
      <c r="EL90" s="30"/>
      <c r="EM90" s="30"/>
      <c r="EN90" s="30"/>
      <c r="EO90" s="30"/>
      <c r="EP90" s="30"/>
      <c r="EQ90" s="30"/>
      <c r="ER90" s="30"/>
      <c r="ES90" s="30"/>
      <c r="ET90" s="30"/>
      <c r="EU90" s="30"/>
      <c r="EV90" s="30"/>
      <c r="EW90" s="30"/>
      <c r="EX90" s="30"/>
      <c r="EY90" s="30"/>
      <c r="EZ90" s="30"/>
      <c r="FA90" s="30"/>
      <c r="FB90" s="30"/>
      <c r="FC90" s="30"/>
      <c r="FD90" s="30"/>
      <c r="FE90" s="30"/>
      <c r="FF90" s="30"/>
      <c r="FG90" s="30"/>
      <c r="FH90" s="30"/>
      <c r="FI90" s="30"/>
      <c r="FJ90" s="30"/>
      <c r="FK90" s="30"/>
      <c r="FL90" s="30"/>
      <c r="FM90" s="30"/>
      <c r="FN90" s="30"/>
      <c r="FO90" s="30"/>
      <c r="FP90" s="30"/>
      <c r="FQ90" s="30"/>
      <c r="FR90" s="30"/>
      <c r="FS90" s="30"/>
      <c r="FT90" s="30"/>
      <c r="FU90" s="30"/>
      <c r="FV90" s="30"/>
      <c r="FW90" s="30"/>
      <c r="FX90" s="30"/>
      <c r="FY90" s="30"/>
      <c r="FZ90" s="30"/>
      <c r="GA90" s="30"/>
      <c r="GB90" s="30"/>
      <c r="GC90" s="30"/>
      <c r="GD90" s="30"/>
      <c r="GE90" s="30"/>
      <c r="GF90" s="30"/>
      <c r="GG90" s="30"/>
      <c r="GH90" s="30"/>
      <c r="GI90" s="30"/>
      <c r="GJ90" s="30"/>
      <c r="GK90" s="30"/>
      <c r="GL90" s="30"/>
      <c r="GM90" s="30"/>
      <c r="GN90" s="30"/>
      <c r="GO90" s="30"/>
      <c r="GP90" s="30"/>
      <c r="GQ90" s="30"/>
      <c r="GR90" s="30"/>
      <c r="GS90" s="30"/>
      <c r="GT90" s="30"/>
      <c r="GU90" s="30"/>
      <c r="GV90" s="30"/>
      <c r="GW90" s="30"/>
      <c r="GX90" s="30"/>
      <c r="GY90" s="30"/>
      <c r="GZ90" s="30"/>
      <c r="HA90" s="30"/>
      <c r="HB90" s="30"/>
      <c r="HC90" s="30"/>
      <c r="HD90" s="30"/>
      <c r="HE90" s="30"/>
      <c r="HF90" s="30"/>
      <c r="HG90" s="30"/>
      <c r="HH90" s="30"/>
      <c r="HI90" s="30"/>
      <c r="HJ90" s="30"/>
      <c r="HK90" s="30"/>
      <c r="HL90" s="30"/>
      <c r="HM90" s="30"/>
      <c r="HN90" s="30"/>
      <c r="HO90" s="30"/>
      <c r="HP90" s="30"/>
      <c r="HQ90" s="30"/>
      <c r="HR90" s="30"/>
      <c r="HS90" s="30"/>
    </row>
    <row r="91" spans="1:227" ht="75.75" customHeight="1" x14ac:dyDescent="0.25">
      <c r="A91" s="70"/>
      <c r="B91" s="35" t="s">
        <v>338</v>
      </c>
      <c r="C91" s="49">
        <v>0</v>
      </c>
      <c r="D91" s="49">
        <v>0</v>
      </c>
      <c r="E91" s="49">
        <v>0</v>
      </c>
      <c r="F91" s="49">
        <v>0</v>
      </c>
      <c r="G91" s="49">
        <v>0</v>
      </c>
      <c r="H91" s="49">
        <v>0</v>
      </c>
      <c r="I91" s="49">
        <v>0</v>
      </c>
      <c r="J91" s="49">
        <v>0</v>
      </c>
      <c r="K91" s="49">
        <v>0</v>
      </c>
      <c r="L91" s="49">
        <v>0</v>
      </c>
      <c r="M91" s="7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B91" s="30"/>
      <c r="CC91" s="30"/>
      <c r="CD91" s="30"/>
      <c r="CE91" s="30"/>
      <c r="CF91" s="30"/>
      <c r="CG91" s="30"/>
      <c r="CH91" s="30"/>
      <c r="CI91" s="30"/>
      <c r="CJ91" s="30"/>
      <c r="CK91" s="30"/>
      <c r="CL91" s="30"/>
      <c r="CM91" s="30"/>
      <c r="CN91" s="30"/>
      <c r="CO91" s="30"/>
      <c r="CP91" s="30"/>
      <c r="CQ91" s="30"/>
      <c r="CR91" s="30"/>
      <c r="CS91" s="30"/>
      <c r="CT91" s="30"/>
      <c r="CU91" s="30"/>
      <c r="CV91" s="30"/>
      <c r="CW91" s="30"/>
      <c r="CX91" s="30"/>
      <c r="CY91" s="30"/>
      <c r="CZ91" s="30"/>
      <c r="DA91" s="30"/>
      <c r="DB91" s="30"/>
      <c r="DC91" s="30"/>
      <c r="DD91" s="30"/>
      <c r="DE91" s="30"/>
      <c r="DF91" s="30"/>
      <c r="DG91" s="30"/>
      <c r="DH91" s="30"/>
      <c r="DI91" s="30"/>
      <c r="DJ91" s="30"/>
      <c r="DK91" s="30"/>
      <c r="DL91" s="30"/>
      <c r="DM91" s="30"/>
      <c r="DN91" s="30"/>
      <c r="DO91" s="30"/>
      <c r="DP91" s="30"/>
      <c r="DQ91" s="30"/>
      <c r="DR91" s="30"/>
      <c r="DS91" s="30"/>
      <c r="DT91" s="30"/>
      <c r="DU91" s="30"/>
      <c r="DV91" s="30"/>
      <c r="DW91" s="30"/>
      <c r="DX91" s="30"/>
      <c r="DY91" s="30"/>
      <c r="DZ91" s="30"/>
      <c r="EA91" s="30"/>
      <c r="EB91" s="30"/>
      <c r="EC91" s="30"/>
      <c r="ED91" s="30"/>
      <c r="EE91" s="30"/>
      <c r="EF91" s="30"/>
      <c r="EG91" s="30"/>
      <c r="EH91" s="30"/>
      <c r="EI91" s="30"/>
      <c r="EJ91" s="30"/>
      <c r="EK91" s="30"/>
      <c r="EL91" s="30"/>
      <c r="EM91" s="30"/>
      <c r="EN91" s="30"/>
      <c r="EO91" s="30"/>
      <c r="EP91" s="30"/>
      <c r="EQ91" s="30"/>
      <c r="ER91" s="30"/>
      <c r="ES91" s="30"/>
      <c r="ET91" s="30"/>
      <c r="EU91" s="30"/>
      <c r="EV91" s="30"/>
      <c r="EW91" s="30"/>
      <c r="EX91" s="30"/>
      <c r="EY91" s="30"/>
      <c r="EZ91" s="30"/>
      <c r="FA91" s="30"/>
      <c r="FB91" s="30"/>
      <c r="FC91" s="30"/>
      <c r="FD91" s="30"/>
      <c r="FE91" s="30"/>
      <c r="FF91" s="30"/>
      <c r="FG91" s="30"/>
      <c r="FH91" s="30"/>
      <c r="FI91" s="30"/>
      <c r="FJ91" s="30"/>
      <c r="FK91" s="30"/>
      <c r="FL91" s="30"/>
      <c r="FM91" s="30"/>
      <c r="FN91" s="30"/>
      <c r="FO91" s="30"/>
      <c r="FP91" s="30"/>
      <c r="FQ91" s="30"/>
      <c r="FR91" s="30"/>
      <c r="FS91" s="30"/>
      <c r="FT91" s="30"/>
      <c r="FU91" s="30"/>
      <c r="FV91" s="30"/>
      <c r="FW91" s="30"/>
      <c r="FX91" s="30"/>
      <c r="FY91" s="30"/>
      <c r="FZ91" s="30"/>
      <c r="GA91" s="30"/>
      <c r="GB91" s="30"/>
      <c r="GC91" s="30"/>
      <c r="GD91" s="30"/>
      <c r="GE91" s="30"/>
      <c r="GF91" s="30"/>
      <c r="GG91" s="30"/>
      <c r="GH91" s="30"/>
      <c r="GI91" s="30"/>
      <c r="GJ91" s="30"/>
      <c r="GK91" s="30"/>
      <c r="GL91" s="30"/>
      <c r="GM91" s="30"/>
      <c r="GN91" s="30"/>
      <c r="GO91" s="30"/>
      <c r="GP91" s="30"/>
      <c r="GQ91" s="30"/>
      <c r="GR91" s="30"/>
      <c r="GS91" s="30"/>
      <c r="GT91" s="30"/>
      <c r="GU91" s="30"/>
      <c r="GV91" s="30"/>
      <c r="GW91" s="30"/>
      <c r="GX91" s="30"/>
      <c r="GY91" s="30"/>
      <c r="GZ91" s="30"/>
      <c r="HA91" s="30"/>
      <c r="HB91" s="30"/>
      <c r="HC91" s="30"/>
      <c r="HD91" s="30"/>
      <c r="HE91" s="30"/>
      <c r="HF91" s="30"/>
      <c r="HG91" s="30"/>
      <c r="HH91" s="30"/>
      <c r="HI91" s="30"/>
      <c r="HJ91" s="30"/>
      <c r="HK91" s="30"/>
      <c r="HL91" s="30"/>
      <c r="HM91" s="30"/>
      <c r="HN91" s="30"/>
      <c r="HO91" s="30"/>
      <c r="HP91" s="30"/>
      <c r="HQ91" s="30"/>
      <c r="HR91" s="30"/>
      <c r="HS91" s="30"/>
    </row>
    <row r="92" spans="1:227" ht="68.25" customHeight="1" x14ac:dyDescent="0.25">
      <c r="A92" s="68" t="s">
        <v>402</v>
      </c>
      <c r="B92" s="35" t="s">
        <v>339</v>
      </c>
      <c r="C92" s="49">
        <f t="shared" ref="C92:L92" si="20">C93+C94</f>
        <v>240973704</v>
      </c>
      <c r="D92" s="49">
        <f t="shared" si="20"/>
        <v>26929900</v>
      </c>
      <c r="E92" s="49">
        <f t="shared" si="20"/>
        <v>26697400</v>
      </c>
      <c r="F92" s="49">
        <f t="shared" si="20"/>
        <v>26697400</v>
      </c>
      <c r="G92" s="49">
        <f t="shared" si="20"/>
        <v>26774834</v>
      </c>
      <c r="H92" s="49">
        <f t="shared" si="20"/>
        <v>26774834</v>
      </c>
      <c r="I92" s="49">
        <f t="shared" si="20"/>
        <v>26774834</v>
      </c>
      <c r="J92" s="49">
        <f t="shared" si="20"/>
        <v>26774834</v>
      </c>
      <c r="K92" s="49">
        <f t="shared" si="20"/>
        <v>26774834</v>
      </c>
      <c r="L92" s="49">
        <f t="shared" si="20"/>
        <v>26774834</v>
      </c>
      <c r="M92" s="65" t="s">
        <v>347</v>
      </c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30"/>
      <c r="CG92" s="30"/>
      <c r="CH92" s="30"/>
      <c r="CI92" s="30"/>
      <c r="CJ92" s="30"/>
      <c r="CK92" s="30"/>
      <c r="CL92" s="30"/>
      <c r="CM92" s="30"/>
      <c r="CN92" s="30"/>
      <c r="CO92" s="30"/>
      <c r="CP92" s="30"/>
      <c r="CQ92" s="30"/>
      <c r="CR92" s="30"/>
      <c r="CS92" s="30"/>
      <c r="CT92" s="30"/>
      <c r="CU92" s="30"/>
      <c r="CV92" s="30"/>
      <c r="CW92" s="30"/>
      <c r="CX92" s="30"/>
      <c r="CY92" s="30"/>
      <c r="CZ92" s="30"/>
      <c r="DA92" s="30"/>
      <c r="DB92" s="30"/>
      <c r="DC92" s="30"/>
      <c r="DD92" s="30"/>
      <c r="DE92" s="30"/>
      <c r="DF92" s="30"/>
      <c r="DG92" s="30"/>
      <c r="DH92" s="30"/>
      <c r="DI92" s="30"/>
      <c r="DJ92" s="30"/>
      <c r="DK92" s="30"/>
      <c r="DL92" s="30"/>
      <c r="DM92" s="30"/>
      <c r="DN92" s="30"/>
      <c r="DO92" s="30"/>
      <c r="DP92" s="30"/>
      <c r="DQ92" s="30"/>
      <c r="DR92" s="30"/>
      <c r="DS92" s="30"/>
      <c r="DT92" s="30"/>
      <c r="DU92" s="30"/>
      <c r="DV92" s="30"/>
      <c r="DW92" s="30"/>
      <c r="DX92" s="30"/>
      <c r="DY92" s="30"/>
      <c r="DZ92" s="30"/>
      <c r="EA92" s="30"/>
      <c r="EB92" s="30"/>
      <c r="EC92" s="30"/>
      <c r="ED92" s="30"/>
      <c r="EE92" s="30"/>
      <c r="EF92" s="30"/>
      <c r="EG92" s="30"/>
      <c r="EH92" s="30"/>
      <c r="EI92" s="30"/>
      <c r="EJ92" s="30"/>
      <c r="EK92" s="30"/>
      <c r="EL92" s="30"/>
      <c r="EM92" s="30"/>
      <c r="EN92" s="30"/>
      <c r="EO92" s="30"/>
      <c r="EP92" s="30"/>
      <c r="EQ92" s="30"/>
      <c r="ER92" s="30"/>
      <c r="ES92" s="30"/>
      <c r="ET92" s="30"/>
      <c r="EU92" s="30"/>
      <c r="EV92" s="30"/>
      <c r="EW92" s="30"/>
      <c r="EX92" s="30"/>
      <c r="EY92" s="30"/>
      <c r="EZ92" s="30"/>
      <c r="FA92" s="30"/>
      <c r="FB92" s="30"/>
      <c r="FC92" s="30"/>
      <c r="FD92" s="30"/>
      <c r="FE92" s="30"/>
      <c r="FF92" s="30"/>
      <c r="FG92" s="30"/>
      <c r="FH92" s="30"/>
      <c r="FI92" s="30"/>
      <c r="FJ92" s="30"/>
      <c r="FK92" s="30"/>
      <c r="FL92" s="30"/>
      <c r="FM92" s="30"/>
      <c r="FN92" s="30"/>
      <c r="FO92" s="30"/>
      <c r="FP92" s="30"/>
      <c r="FQ92" s="30"/>
      <c r="FR92" s="30"/>
      <c r="FS92" s="30"/>
      <c r="FT92" s="30"/>
      <c r="FU92" s="30"/>
      <c r="FV92" s="30"/>
      <c r="FW92" s="30"/>
      <c r="FX92" s="30"/>
      <c r="FY92" s="30"/>
      <c r="FZ92" s="30"/>
      <c r="GA92" s="30"/>
      <c r="GB92" s="30"/>
      <c r="GC92" s="30"/>
      <c r="GD92" s="30"/>
      <c r="GE92" s="30"/>
      <c r="GF92" s="30"/>
      <c r="GG92" s="30"/>
      <c r="GH92" s="30"/>
      <c r="GI92" s="30"/>
      <c r="GJ92" s="30"/>
      <c r="GK92" s="30"/>
      <c r="GL92" s="30"/>
      <c r="GM92" s="30"/>
      <c r="GN92" s="30"/>
      <c r="GO92" s="30"/>
      <c r="GP92" s="30"/>
      <c r="GQ92" s="30"/>
      <c r="GR92" s="30"/>
      <c r="GS92" s="30"/>
      <c r="GT92" s="30"/>
      <c r="GU92" s="30"/>
      <c r="GV92" s="30"/>
      <c r="GW92" s="30"/>
      <c r="GX92" s="30"/>
      <c r="GY92" s="30"/>
      <c r="GZ92" s="30"/>
      <c r="HA92" s="30"/>
      <c r="HB92" s="30"/>
      <c r="HC92" s="30"/>
      <c r="HD92" s="30"/>
      <c r="HE92" s="30"/>
      <c r="HF92" s="30"/>
      <c r="HG92" s="30"/>
      <c r="HH92" s="30"/>
      <c r="HI92" s="30"/>
      <c r="HJ92" s="30"/>
      <c r="HK92" s="30"/>
      <c r="HL92" s="30"/>
      <c r="HM92" s="30"/>
      <c r="HN92" s="30"/>
      <c r="HO92" s="30"/>
      <c r="HP92" s="30"/>
      <c r="HQ92" s="30"/>
      <c r="HR92" s="30"/>
      <c r="HS92" s="30"/>
    </row>
    <row r="93" spans="1:227" ht="141.75" customHeight="1" x14ac:dyDescent="0.25">
      <c r="A93" s="71"/>
      <c r="B93" s="35" t="s">
        <v>337</v>
      </c>
      <c r="C93" s="49">
        <f>SUM(D93:L93)</f>
        <v>240973704</v>
      </c>
      <c r="D93" s="49">
        <f t="shared" ref="D93:L93" si="21">D96+D99+D102</f>
        <v>26929900</v>
      </c>
      <c r="E93" s="49">
        <f t="shared" si="21"/>
        <v>26697400</v>
      </c>
      <c r="F93" s="49">
        <f t="shared" si="21"/>
        <v>26697400</v>
      </c>
      <c r="G93" s="49">
        <f t="shared" si="21"/>
        <v>26774834</v>
      </c>
      <c r="H93" s="49">
        <f t="shared" si="21"/>
        <v>26774834</v>
      </c>
      <c r="I93" s="49">
        <f t="shared" si="21"/>
        <v>26774834</v>
      </c>
      <c r="J93" s="49">
        <f t="shared" si="21"/>
        <v>26774834</v>
      </c>
      <c r="K93" s="49">
        <f t="shared" si="21"/>
        <v>26774834</v>
      </c>
      <c r="L93" s="49">
        <f t="shared" si="21"/>
        <v>26774834</v>
      </c>
      <c r="M93" s="76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30"/>
      <c r="BV93" s="30"/>
      <c r="BW93" s="30"/>
      <c r="BX93" s="30"/>
      <c r="BY93" s="30"/>
      <c r="BZ93" s="30"/>
      <c r="CA93" s="30"/>
      <c r="CB93" s="30"/>
      <c r="CC93" s="30"/>
      <c r="CD93" s="30"/>
      <c r="CE93" s="30"/>
      <c r="CF93" s="30"/>
      <c r="CG93" s="30"/>
      <c r="CH93" s="30"/>
      <c r="CI93" s="30"/>
      <c r="CJ93" s="30"/>
      <c r="CK93" s="30"/>
      <c r="CL93" s="30"/>
      <c r="CM93" s="30"/>
      <c r="CN93" s="30"/>
      <c r="CO93" s="30"/>
      <c r="CP93" s="30"/>
      <c r="CQ93" s="30"/>
      <c r="CR93" s="30"/>
      <c r="CS93" s="30"/>
      <c r="CT93" s="30"/>
      <c r="CU93" s="30"/>
      <c r="CV93" s="30"/>
      <c r="CW93" s="30"/>
      <c r="CX93" s="30"/>
      <c r="CY93" s="30"/>
      <c r="CZ93" s="30"/>
      <c r="DA93" s="30"/>
      <c r="DB93" s="30"/>
      <c r="DC93" s="30"/>
      <c r="DD93" s="30"/>
      <c r="DE93" s="30"/>
      <c r="DF93" s="30"/>
      <c r="DG93" s="30"/>
      <c r="DH93" s="30"/>
      <c r="DI93" s="30"/>
      <c r="DJ93" s="30"/>
      <c r="DK93" s="30"/>
      <c r="DL93" s="30"/>
      <c r="DM93" s="30"/>
      <c r="DN93" s="30"/>
      <c r="DO93" s="30"/>
      <c r="DP93" s="30"/>
      <c r="DQ93" s="30"/>
      <c r="DR93" s="30"/>
      <c r="DS93" s="30"/>
      <c r="DT93" s="30"/>
      <c r="DU93" s="30"/>
      <c r="DV93" s="30"/>
      <c r="DW93" s="30"/>
      <c r="DX93" s="30"/>
      <c r="DY93" s="30"/>
      <c r="DZ93" s="30"/>
      <c r="EA93" s="30"/>
      <c r="EB93" s="30"/>
      <c r="EC93" s="30"/>
      <c r="ED93" s="30"/>
      <c r="EE93" s="30"/>
      <c r="EF93" s="30"/>
      <c r="EG93" s="30"/>
      <c r="EH93" s="30"/>
      <c r="EI93" s="30"/>
      <c r="EJ93" s="30"/>
      <c r="EK93" s="30"/>
      <c r="EL93" s="30"/>
      <c r="EM93" s="30"/>
      <c r="EN93" s="30"/>
      <c r="EO93" s="30"/>
      <c r="EP93" s="30"/>
      <c r="EQ93" s="30"/>
      <c r="ER93" s="30"/>
      <c r="ES93" s="30"/>
      <c r="ET93" s="30"/>
      <c r="EU93" s="30"/>
      <c r="EV93" s="30"/>
      <c r="EW93" s="30"/>
      <c r="EX93" s="30"/>
      <c r="EY93" s="30"/>
      <c r="EZ93" s="30"/>
      <c r="FA93" s="30"/>
      <c r="FB93" s="30"/>
      <c r="FC93" s="30"/>
      <c r="FD93" s="30"/>
      <c r="FE93" s="30"/>
      <c r="FF93" s="30"/>
      <c r="FG93" s="30"/>
      <c r="FH93" s="30"/>
      <c r="FI93" s="30"/>
      <c r="FJ93" s="30"/>
      <c r="FK93" s="30"/>
      <c r="FL93" s="30"/>
      <c r="FM93" s="30"/>
      <c r="FN93" s="30"/>
      <c r="FO93" s="30"/>
      <c r="FP93" s="30"/>
      <c r="FQ93" s="30"/>
      <c r="FR93" s="30"/>
      <c r="FS93" s="30"/>
      <c r="FT93" s="30"/>
      <c r="FU93" s="30"/>
      <c r="FV93" s="30"/>
      <c r="FW93" s="30"/>
      <c r="FX93" s="30"/>
      <c r="FY93" s="30"/>
      <c r="FZ93" s="30"/>
      <c r="GA93" s="30"/>
      <c r="GB93" s="30"/>
      <c r="GC93" s="30"/>
      <c r="GD93" s="30"/>
      <c r="GE93" s="30"/>
      <c r="GF93" s="30"/>
      <c r="GG93" s="30"/>
      <c r="GH93" s="30"/>
      <c r="GI93" s="30"/>
      <c r="GJ93" s="30"/>
      <c r="GK93" s="30"/>
      <c r="GL93" s="30"/>
      <c r="GM93" s="30"/>
      <c r="GN93" s="30"/>
      <c r="GO93" s="30"/>
      <c r="GP93" s="30"/>
      <c r="GQ93" s="30"/>
      <c r="GR93" s="30"/>
      <c r="GS93" s="30"/>
      <c r="GT93" s="30"/>
      <c r="GU93" s="30"/>
      <c r="GV93" s="30"/>
      <c r="GW93" s="30"/>
      <c r="GX93" s="30"/>
      <c r="GY93" s="30"/>
      <c r="GZ93" s="30"/>
      <c r="HA93" s="30"/>
      <c r="HB93" s="30"/>
      <c r="HC93" s="30"/>
      <c r="HD93" s="30"/>
      <c r="HE93" s="30"/>
      <c r="HF93" s="30"/>
      <c r="HG93" s="30"/>
      <c r="HH93" s="30"/>
      <c r="HI93" s="30"/>
      <c r="HJ93" s="30"/>
      <c r="HK93" s="30"/>
      <c r="HL93" s="30"/>
      <c r="HM93" s="30"/>
      <c r="HN93" s="30"/>
      <c r="HO93" s="30"/>
      <c r="HP93" s="30"/>
      <c r="HQ93" s="30"/>
      <c r="HR93" s="30"/>
      <c r="HS93" s="30"/>
    </row>
    <row r="94" spans="1:227" ht="78.75" customHeight="1" x14ac:dyDescent="0.25">
      <c r="A94" s="72"/>
      <c r="B94" s="35" t="s">
        <v>338</v>
      </c>
      <c r="C94" s="49">
        <f>SUM(D94:L94)</f>
        <v>0</v>
      </c>
      <c r="D94" s="49">
        <f t="shared" ref="D94:L94" si="22">D97+D100+D103</f>
        <v>0</v>
      </c>
      <c r="E94" s="49">
        <f t="shared" si="22"/>
        <v>0</v>
      </c>
      <c r="F94" s="49">
        <f t="shared" si="22"/>
        <v>0</v>
      </c>
      <c r="G94" s="49">
        <f t="shared" si="22"/>
        <v>0</v>
      </c>
      <c r="H94" s="49">
        <f t="shared" si="22"/>
        <v>0</v>
      </c>
      <c r="I94" s="49">
        <f t="shared" si="22"/>
        <v>0</v>
      </c>
      <c r="J94" s="49">
        <f t="shared" si="22"/>
        <v>0</v>
      </c>
      <c r="K94" s="49">
        <f t="shared" si="22"/>
        <v>0</v>
      </c>
      <c r="L94" s="49">
        <f t="shared" si="22"/>
        <v>0</v>
      </c>
      <c r="M94" s="76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30"/>
      <c r="BJ94" s="30"/>
      <c r="BK94" s="30"/>
      <c r="BL94" s="30"/>
      <c r="BM94" s="30"/>
      <c r="BN94" s="30"/>
      <c r="BO94" s="30"/>
      <c r="BP94" s="30"/>
      <c r="BQ94" s="30"/>
      <c r="BR94" s="30"/>
      <c r="BS94" s="30"/>
      <c r="BT94" s="30"/>
      <c r="BU94" s="30"/>
      <c r="BV94" s="30"/>
      <c r="BW94" s="30"/>
      <c r="BX94" s="30"/>
      <c r="BY94" s="30"/>
      <c r="BZ94" s="30"/>
      <c r="CA94" s="30"/>
      <c r="CB94" s="30"/>
      <c r="CC94" s="30"/>
      <c r="CD94" s="30"/>
      <c r="CE94" s="30"/>
      <c r="CF94" s="30"/>
      <c r="CG94" s="30"/>
      <c r="CH94" s="30"/>
      <c r="CI94" s="30"/>
      <c r="CJ94" s="30"/>
      <c r="CK94" s="30"/>
      <c r="CL94" s="30"/>
      <c r="CM94" s="30"/>
      <c r="CN94" s="30"/>
      <c r="CO94" s="30"/>
      <c r="CP94" s="30"/>
      <c r="CQ94" s="30"/>
      <c r="CR94" s="30"/>
      <c r="CS94" s="30"/>
      <c r="CT94" s="30"/>
      <c r="CU94" s="30"/>
      <c r="CV94" s="30"/>
      <c r="CW94" s="30"/>
      <c r="CX94" s="30"/>
      <c r="CY94" s="30"/>
      <c r="CZ94" s="30"/>
      <c r="DA94" s="30"/>
      <c r="DB94" s="30"/>
      <c r="DC94" s="30"/>
      <c r="DD94" s="30"/>
      <c r="DE94" s="30"/>
      <c r="DF94" s="30"/>
      <c r="DG94" s="30"/>
      <c r="DH94" s="30"/>
      <c r="DI94" s="30"/>
      <c r="DJ94" s="30"/>
      <c r="DK94" s="30"/>
      <c r="DL94" s="30"/>
      <c r="DM94" s="30"/>
      <c r="DN94" s="30"/>
      <c r="DO94" s="30"/>
      <c r="DP94" s="30"/>
      <c r="DQ94" s="30"/>
      <c r="DR94" s="30"/>
      <c r="DS94" s="30"/>
      <c r="DT94" s="30"/>
      <c r="DU94" s="30"/>
      <c r="DV94" s="30"/>
      <c r="DW94" s="30"/>
      <c r="DX94" s="30"/>
      <c r="DY94" s="30"/>
      <c r="DZ94" s="30"/>
      <c r="EA94" s="30"/>
      <c r="EB94" s="30"/>
      <c r="EC94" s="30"/>
      <c r="ED94" s="30"/>
      <c r="EE94" s="30"/>
      <c r="EF94" s="30"/>
      <c r="EG94" s="30"/>
      <c r="EH94" s="30"/>
      <c r="EI94" s="30"/>
      <c r="EJ94" s="30"/>
      <c r="EK94" s="30"/>
      <c r="EL94" s="30"/>
      <c r="EM94" s="30"/>
      <c r="EN94" s="30"/>
      <c r="EO94" s="30"/>
      <c r="EP94" s="30"/>
      <c r="EQ94" s="30"/>
      <c r="ER94" s="30"/>
      <c r="ES94" s="30"/>
      <c r="ET94" s="30"/>
      <c r="EU94" s="30"/>
      <c r="EV94" s="30"/>
      <c r="EW94" s="30"/>
      <c r="EX94" s="30"/>
      <c r="EY94" s="30"/>
      <c r="EZ94" s="30"/>
      <c r="FA94" s="30"/>
      <c r="FB94" s="30"/>
      <c r="FC94" s="30"/>
      <c r="FD94" s="30"/>
      <c r="FE94" s="30"/>
      <c r="FF94" s="30"/>
      <c r="FG94" s="30"/>
      <c r="FH94" s="30"/>
      <c r="FI94" s="30"/>
      <c r="FJ94" s="30"/>
      <c r="FK94" s="30"/>
      <c r="FL94" s="30"/>
      <c r="FM94" s="30"/>
      <c r="FN94" s="30"/>
      <c r="FO94" s="30"/>
      <c r="FP94" s="30"/>
      <c r="FQ94" s="30"/>
      <c r="FR94" s="30"/>
      <c r="FS94" s="30"/>
      <c r="FT94" s="30"/>
      <c r="FU94" s="30"/>
      <c r="FV94" s="30"/>
      <c r="FW94" s="30"/>
      <c r="FX94" s="30"/>
      <c r="FY94" s="30"/>
      <c r="FZ94" s="30"/>
      <c r="GA94" s="30"/>
      <c r="GB94" s="30"/>
      <c r="GC94" s="30"/>
      <c r="GD94" s="30"/>
      <c r="GE94" s="30"/>
      <c r="GF94" s="30"/>
      <c r="GG94" s="30"/>
      <c r="GH94" s="30"/>
      <c r="GI94" s="30"/>
      <c r="GJ94" s="30"/>
      <c r="GK94" s="30"/>
      <c r="GL94" s="30"/>
      <c r="GM94" s="30"/>
      <c r="GN94" s="30"/>
      <c r="GO94" s="30"/>
      <c r="GP94" s="30"/>
      <c r="GQ94" s="30"/>
      <c r="GR94" s="30"/>
      <c r="GS94" s="30"/>
      <c r="GT94" s="30"/>
      <c r="GU94" s="30"/>
      <c r="GV94" s="30"/>
      <c r="GW94" s="30"/>
      <c r="GX94" s="30"/>
      <c r="GY94" s="30"/>
      <c r="GZ94" s="30"/>
      <c r="HA94" s="30"/>
      <c r="HB94" s="30"/>
      <c r="HC94" s="30"/>
      <c r="HD94" s="30"/>
      <c r="HE94" s="30"/>
      <c r="HF94" s="30"/>
      <c r="HG94" s="30"/>
      <c r="HH94" s="30"/>
      <c r="HI94" s="30"/>
      <c r="HJ94" s="30"/>
      <c r="HK94" s="30"/>
      <c r="HL94" s="30"/>
      <c r="HM94" s="30"/>
      <c r="HN94" s="30"/>
      <c r="HO94" s="30"/>
      <c r="HP94" s="30"/>
      <c r="HQ94" s="30"/>
      <c r="HR94" s="30"/>
      <c r="HS94" s="30"/>
    </row>
    <row r="95" spans="1:227" ht="61.5" customHeight="1" x14ac:dyDescent="0.25">
      <c r="A95" s="73" t="s">
        <v>403</v>
      </c>
      <c r="B95" s="35" t="s">
        <v>339</v>
      </c>
      <c r="C95" s="49">
        <f>C96+C97</f>
        <v>210160806.90000001</v>
      </c>
      <c r="D95" s="49">
        <f t="shared" ref="D95:L95" si="23">D96+D97</f>
        <v>23564368.489999998</v>
      </c>
      <c r="E95" s="49">
        <f t="shared" si="23"/>
        <v>23327550.32</v>
      </c>
      <c r="F95" s="49">
        <f t="shared" si="23"/>
        <v>23324126.870000001</v>
      </c>
      <c r="G95" s="49">
        <f t="shared" si="23"/>
        <v>23324126.870000001</v>
      </c>
      <c r="H95" s="49">
        <f t="shared" si="23"/>
        <v>23324126.870000001</v>
      </c>
      <c r="I95" s="49">
        <f t="shared" si="23"/>
        <v>23324126.870000001</v>
      </c>
      <c r="J95" s="49">
        <f t="shared" si="23"/>
        <v>23324126.870000001</v>
      </c>
      <c r="K95" s="49">
        <f t="shared" si="23"/>
        <v>23324126.870000001</v>
      </c>
      <c r="L95" s="49">
        <f t="shared" si="23"/>
        <v>23324126.870000001</v>
      </c>
      <c r="M95" s="76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30"/>
      <c r="BJ95" s="30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30"/>
      <c r="BV95" s="30"/>
      <c r="BW95" s="30"/>
      <c r="BX95" s="30"/>
      <c r="BY95" s="30"/>
      <c r="BZ95" s="30"/>
      <c r="CA95" s="30"/>
      <c r="CB95" s="30"/>
      <c r="CC95" s="30"/>
      <c r="CD95" s="30"/>
      <c r="CE95" s="30"/>
      <c r="CF95" s="30"/>
      <c r="CG95" s="30"/>
      <c r="CH95" s="30"/>
      <c r="CI95" s="30"/>
      <c r="CJ95" s="30"/>
      <c r="CK95" s="30"/>
      <c r="CL95" s="30"/>
      <c r="CM95" s="30"/>
      <c r="CN95" s="30"/>
      <c r="CO95" s="30"/>
      <c r="CP95" s="30"/>
      <c r="CQ95" s="30"/>
      <c r="CR95" s="30"/>
      <c r="CS95" s="30"/>
      <c r="CT95" s="30"/>
      <c r="CU95" s="30"/>
      <c r="CV95" s="30"/>
      <c r="CW95" s="30"/>
      <c r="CX95" s="30"/>
      <c r="CY95" s="30"/>
      <c r="CZ95" s="30"/>
      <c r="DA95" s="30"/>
      <c r="DB95" s="30"/>
      <c r="DC95" s="30"/>
      <c r="DD95" s="30"/>
      <c r="DE95" s="30"/>
      <c r="DF95" s="30"/>
      <c r="DG95" s="30"/>
      <c r="DH95" s="30"/>
      <c r="DI95" s="30"/>
      <c r="DJ95" s="30"/>
      <c r="DK95" s="30"/>
      <c r="DL95" s="30"/>
      <c r="DM95" s="30"/>
      <c r="DN95" s="30"/>
      <c r="DO95" s="30"/>
      <c r="DP95" s="30"/>
      <c r="DQ95" s="30"/>
      <c r="DR95" s="30"/>
      <c r="DS95" s="30"/>
      <c r="DT95" s="30"/>
      <c r="DU95" s="30"/>
      <c r="DV95" s="30"/>
      <c r="DW95" s="30"/>
      <c r="DX95" s="30"/>
      <c r="DY95" s="30"/>
      <c r="DZ95" s="30"/>
      <c r="EA95" s="30"/>
      <c r="EB95" s="30"/>
      <c r="EC95" s="30"/>
      <c r="ED95" s="30"/>
      <c r="EE95" s="30"/>
      <c r="EF95" s="30"/>
      <c r="EG95" s="30"/>
      <c r="EH95" s="30"/>
      <c r="EI95" s="30"/>
      <c r="EJ95" s="30"/>
      <c r="EK95" s="30"/>
      <c r="EL95" s="30"/>
      <c r="EM95" s="30"/>
      <c r="EN95" s="30"/>
      <c r="EO95" s="30"/>
      <c r="EP95" s="30"/>
      <c r="EQ95" s="30"/>
      <c r="ER95" s="30"/>
      <c r="ES95" s="30"/>
      <c r="ET95" s="30"/>
      <c r="EU95" s="30"/>
      <c r="EV95" s="30"/>
      <c r="EW95" s="30"/>
      <c r="EX95" s="30"/>
      <c r="EY95" s="30"/>
      <c r="EZ95" s="30"/>
      <c r="FA95" s="30"/>
      <c r="FB95" s="30"/>
      <c r="FC95" s="30"/>
      <c r="FD95" s="30"/>
      <c r="FE95" s="30"/>
      <c r="FF95" s="30"/>
      <c r="FG95" s="30"/>
      <c r="FH95" s="30"/>
      <c r="FI95" s="30"/>
      <c r="FJ95" s="30"/>
      <c r="FK95" s="30"/>
      <c r="FL95" s="30"/>
      <c r="FM95" s="30"/>
      <c r="FN95" s="30"/>
      <c r="FO95" s="30"/>
      <c r="FP95" s="30"/>
      <c r="FQ95" s="30"/>
      <c r="FR95" s="30"/>
      <c r="FS95" s="30"/>
      <c r="FT95" s="30"/>
      <c r="FU95" s="30"/>
      <c r="FV95" s="30"/>
      <c r="FW95" s="30"/>
      <c r="FX95" s="30"/>
      <c r="FY95" s="30"/>
      <c r="FZ95" s="30"/>
      <c r="GA95" s="30"/>
      <c r="GB95" s="30"/>
      <c r="GC95" s="30"/>
      <c r="GD95" s="30"/>
      <c r="GE95" s="30"/>
      <c r="GF95" s="30"/>
      <c r="GG95" s="30"/>
      <c r="GH95" s="30"/>
      <c r="GI95" s="30"/>
      <c r="GJ95" s="30"/>
      <c r="GK95" s="30"/>
      <c r="GL95" s="30"/>
      <c r="GM95" s="30"/>
      <c r="GN95" s="30"/>
      <c r="GO95" s="30"/>
      <c r="GP95" s="30"/>
      <c r="GQ95" s="30"/>
      <c r="GR95" s="30"/>
      <c r="GS95" s="30"/>
      <c r="GT95" s="30"/>
      <c r="GU95" s="30"/>
      <c r="GV95" s="30"/>
      <c r="GW95" s="30"/>
      <c r="GX95" s="30"/>
      <c r="GY95" s="30"/>
      <c r="GZ95" s="30"/>
      <c r="HA95" s="30"/>
      <c r="HB95" s="30"/>
      <c r="HC95" s="30"/>
      <c r="HD95" s="30"/>
      <c r="HE95" s="30"/>
      <c r="HF95" s="30"/>
      <c r="HG95" s="30"/>
      <c r="HH95" s="30"/>
      <c r="HI95" s="30"/>
      <c r="HJ95" s="30"/>
      <c r="HK95" s="30"/>
      <c r="HL95" s="30"/>
      <c r="HM95" s="30"/>
      <c r="HN95" s="30"/>
      <c r="HO95" s="30"/>
      <c r="HP95" s="30"/>
      <c r="HQ95" s="30"/>
      <c r="HR95" s="30"/>
      <c r="HS95" s="30"/>
    </row>
    <row r="96" spans="1:227" ht="139.5" customHeight="1" x14ac:dyDescent="0.25">
      <c r="A96" s="73"/>
      <c r="B96" s="35" t="s">
        <v>337</v>
      </c>
      <c r="C96" s="49">
        <f>SUM(D96:L96)</f>
        <v>210160806.90000001</v>
      </c>
      <c r="D96" s="50">
        <v>23564368.489999998</v>
      </c>
      <c r="E96" s="50">
        <v>23327550.32</v>
      </c>
      <c r="F96" s="50">
        <v>23324126.870000001</v>
      </c>
      <c r="G96" s="50">
        <v>23324126.870000001</v>
      </c>
      <c r="H96" s="50">
        <v>23324126.870000001</v>
      </c>
      <c r="I96" s="50">
        <v>23324126.870000001</v>
      </c>
      <c r="J96" s="50">
        <v>23324126.870000001</v>
      </c>
      <c r="K96" s="50">
        <v>23324126.870000001</v>
      </c>
      <c r="L96" s="50">
        <v>23324126.870000001</v>
      </c>
      <c r="M96" s="76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0"/>
      <c r="BK96" s="30"/>
      <c r="BL96" s="30"/>
      <c r="BM96" s="30"/>
      <c r="BN96" s="30"/>
      <c r="BO96" s="30"/>
      <c r="BP96" s="30"/>
      <c r="BQ96" s="30"/>
      <c r="BR96" s="30"/>
      <c r="BS96" s="30"/>
      <c r="BT96" s="30"/>
      <c r="BU96" s="30"/>
      <c r="BV96" s="30"/>
      <c r="BW96" s="30"/>
      <c r="BX96" s="30"/>
      <c r="BY96" s="30"/>
      <c r="BZ96" s="30"/>
      <c r="CA96" s="30"/>
      <c r="CB96" s="30"/>
      <c r="CC96" s="30"/>
      <c r="CD96" s="30"/>
      <c r="CE96" s="30"/>
      <c r="CF96" s="30"/>
      <c r="CG96" s="30"/>
      <c r="CH96" s="30"/>
      <c r="CI96" s="30"/>
      <c r="CJ96" s="30"/>
      <c r="CK96" s="30"/>
      <c r="CL96" s="30"/>
      <c r="CM96" s="30"/>
      <c r="CN96" s="30"/>
      <c r="CO96" s="30"/>
      <c r="CP96" s="30"/>
      <c r="CQ96" s="30"/>
      <c r="CR96" s="30"/>
      <c r="CS96" s="30"/>
      <c r="CT96" s="30"/>
      <c r="CU96" s="30"/>
      <c r="CV96" s="30"/>
      <c r="CW96" s="30"/>
      <c r="CX96" s="30"/>
      <c r="CY96" s="30"/>
      <c r="CZ96" s="30"/>
      <c r="DA96" s="30"/>
      <c r="DB96" s="30"/>
      <c r="DC96" s="30"/>
      <c r="DD96" s="30"/>
      <c r="DE96" s="30"/>
      <c r="DF96" s="30"/>
      <c r="DG96" s="30"/>
      <c r="DH96" s="30"/>
      <c r="DI96" s="30"/>
      <c r="DJ96" s="30"/>
      <c r="DK96" s="30"/>
      <c r="DL96" s="30"/>
      <c r="DM96" s="30"/>
      <c r="DN96" s="30"/>
      <c r="DO96" s="30"/>
      <c r="DP96" s="30"/>
      <c r="DQ96" s="30"/>
      <c r="DR96" s="30"/>
      <c r="DS96" s="30"/>
      <c r="DT96" s="30"/>
      <c r="DU96" s="30"/>
      <c r="DV96" s="30"/>
      <c r="DW96" s="30"/>
      <c r="DX96" s="30"/>
      <c r="DY96" s="30"/>
      <c r="DZ96" s="30"/>
      <c r="EA96" s="30"/>
      <c r="EB96" s="30"/>
      <c r="EC96" s="30"/>
      <c r="ED96" s="30"/>
      <c r="EE96" s="30"/>
      <c r="EF96" s="30"/>
      <c r="EG96" s="30"/>
      <c r="EH96" s="30"/>
      <c r="EI96" s="30"/>
      <c r="EJ96" s="30"/>
      <c r="EK96" s="30"/>
      <c r="EL96" s="30"/>
      <c r="EM96" s="30"/>
      <c r="EN96" s="30"/>
      <c r="EO96" s="30"/>
      <c r="EP96" s="30"/>
      <c r="EQ96" s="30"/>
      <c r="ER96" s="30"/>
      <c r="ES96" s="30"/>
      <c r="ET96" s="30"/>
      <c r="EU96" s="30"/>
      <c r="EV96" s="30"/>
      <c r="EW96" s="30"/>
      <c r="EX96" s="30"/>
      <c r="EY96" s="30"/>
      <c r="EZ96" s="30"/>
      <c r="FA96" s="30"/>
      <c r="FB96" s="30"/>
      <c r="FC96" s="30"/>
      <c r="FD96" s="30"/>
      <c r="FE96" s="30"/>
      <c r="FF96" s="30"/>
      <c r="FG96" s="30"/>
      <c r="FH96" s="30"/>
      <c r="FI96" s="30"/>
      <c r="FJ96" s="30"/>
      <c r="FK96" s="30"/>
      <c r="FL96" s="30"/>
      <c r="FM96" s="30"/>
      <c r="FN96" s="30"/>
      <c r="FO96" s="30"/>
      <c r="FP96" s="30"/>
      <c r="FQ96" s="30"/>
      <c r="FR96" s="30"/>
      <c r="FS96" s="30"/>
      <c r="FT96" s="30"/>
      <c r="FU96" s="30"/>
      <c r="FV96" s="30"/>
      <c r="FW96" s="30"/>
      <c r="FX96" s="30"/>
      <c r="FY96" s="30"/>
      <c r="FZ96" s="30"/>
      <c r="GA96" s="30"/>
      <c r="GB96" s="30"/>
      <c r="GC96" s="30"/>
      <c r="GD96" s="30"/>
      <c r="GE96" s="30"/>
      <c r="GF96" s="30"/>
      <c r="GG96" s="30"/>
      <c r="GH96" s="30"/>
      <c r="GI96" s="30"/>
      <c r="GJ96" s="30"/>
      <c r="GK96" s="30"/>
      <c r="GL96" s="30"/>
      <c r="GM96" s="30"/>
      <c r="GN96" s="30"/>
      <c r="GO96" s="30"/>
      <c r="GP96" s="30"/>
      <c r="GQ96" s="30"/>
      <c r="GR96" s="30"/>
      <c r="GS96" s="30"/>
      <c r="GT96" s="30"/>
      <c r="GU96" s="30"/>
      <c r="GV96" s="30"/>
      <c r="GW96" s="30"/>
      <c r="GX96" s="30"/>
      <c r="GY96" s="30"/>
      <c r="GZ96" s="30"/>
      <c r="HA96" s="30"/>
      <c r="HB96" s="30"/>
      <c r="HC96" s="30"/>
      <c r="HD96" s="30"/>
      <c r="HE96" s="30"/>
      <c r="HF96" s="30"/>
      <c r="HG96" s="30"/>
      <c r="HH96" s="30"/>
      <c r="HI96" s="30"/>
      <c r="HJ96" s="30"/>
      <c r="HK96" s="30"/>
      <c r="HL96" s="30"/>
      <c r="HM96" s="30"/>
      <c r="HN96" s="30"/>
      <c r="HO96" s="30"/>
      <c r="HP96" s="30"/>
      <c r="HQ96" s="30"/>
      <c r="HR96" s="30"/>
      <c r="HS96" s="30"/>
    </row>
    <row r="97" spans="1:227" ht="77.25" customHeight="1" x14ac:dyDescent="0.25">
      <c r="A97" s="73"/>
      <c r="B97" s="35" t="s">
        <v>338</v>
      </c>
      <c r="C97" s="49">
        <f>SUM(D97:L97)</f>
        <v>0</v>
      </c>
      <c r="D97" s="49">
        <v>0</v>
      </c>
      <c r="E97" s="49">
        <v>0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8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30"/>
      <c r="CG97" s="30"/>
      <c r="CH97" s="30"/>
      <c r="CI97" s="30"/>
      <c r="CJ97" s="30"/>
      <c r="CK97" s="30"/>
      <c r="CL97" s="30"/>
      <c r="CM97" s="30"/>
      <c r="CN97" s="30"/>
      <c r="CO97" s="30"/>
      <c r="CP97" s="30"/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0"/>
      <c r="DC97" s="30"/>
      <c r="DD97" s="30"/>
      <c r="DE97" s="30"/>
      <c r="DF97" s="30"/>
      <c r="DG97" s="30"/>
      <c r="DH97" s="30"/>
      <c r="DI97" s="30"/>
      <c r="DJ97" s="30"/>
      <c r="DK97" s="30"/>
      <c r="DL97" s="30"/>
      <c r="DM97" s="30"/>
      <c r="DN97" s="30"/>
      <c r="DO97" s="30"/>
      <c r="DP97" s="30"/>
      <c r="DQ97" s="30"/>
      <c r="DR97" s="30"/>
      <c r="DS97" s="30"/>
      <c r="DT97" s="30"/>
      <c r="DU97" s="30"/>
      <c r="DV97" s="30"/>
      <c r="DW97" s="30"/>
      <c r="DX97" s="30"/>
      <c r="DY97" s="30"/>
      <c r="DZ97" s="30"/>
      <c r="EA97" s="30"/>
      <c r="EB97" s="30"/>
      <c r="EC97" s="30"/>
      <c r="ED97" s="30"/>
      <c r="EE97" s="30"/>
      <c r="EF97" s="30"/>
      <c r="EG97" s="30"/>
      <c r="EH97" s="30"/>
      <c r="EI97" s="30"/>
      <c r="EJ97" s="30"/>
      <c r="EK97" s="30"/>
      <c r="EL97" s="30"/>
      <c r="EM97" s="30"/>
      <c r="EN97" s="30"/>
      <c r="EO97" s="30"/>
      <c r="EP97" s="30"/>
      <c r="EQ97" s="30"/>
      <c r="ER97" s="30"/>
      <c r="ES97" s="30"/>
      <c r="ET97" s="30"/>
      <c r="EU97" s="30"/>
      <c r="EV97" s="30"/>
      <c r="EW97" s="30"/>
      <c r="EX97" s="30"/>
      <c r="EY97" s="30"/>
      <c r="EZ97" s="30"/>
      <c r="FA97" s="30"/>
      <c r="FB97" s="30"/>
      <c r="FC97" s="30"/>
      <c r="FD97" s="30"/>
      <c r="FE97" s="30"/>
      <c r="FF97" s="30"/>
      <c r="FG97" s="30"/>
      <c r="FH97" s="30"/>
      <c r="FI97" s="30"/>
      <c r="FJ97" s="30"/>
      <c r="FK97" s="30"/>
      <c r="FL97" s="30"/>
      <c r="FM97" s="30"/>
      <c r="FN97" s="30"/>
      <c r="FO97" s="30"/>
      <c r="FP97" s="30"/>
      <c r="FQ97" s="30"/>
      <c r="FR97" s="30"/>
      <c r="FS97" s="30"/>
      <c r="FT97" s="30"/>
      <c r="FU97" s="30"/>
      <c r="FV97" s="30"/>
      <c r="FW97" s="30"/>
      <c r="FX97" s="30"/>
      <c r="FY97" s="30"/>
      <c r="FZ97" s="30"/>
      <c r="GA97" s="30"/>
      <c r="GB97" s="30"/>
      <c r="GC97" s="30"/>
      <c r="GD97" s="30"/>
      <c r="GE97" s="30"/>
      <c r="GF97" s="30"/>
      <c r="GG97" s="30"/>
      <c r="GH97" s="30"/>
      <c r="GI97" s="30"/>
      <c r="GJ97" s="30"/>
      <c r="GK97" s="30"/>
      <c r="GL97" s="30"/>
      <c r="GM97" s="30"/>
      <c r="GN97" s="30"/>
      <c r="GO97" s="30"/>
      <c r="GP97" s="30"/>
      <c r="GQ97" s="30"/>
      <c r="GR97" s="30"/>
      <c r="GS97" s="30"/>
      <c r="GT97" s="30"/>
      <c r="GU97" s="30"/>
      <c r="GV97" s="30"/>
      <c r="GW97" s="30"/>
      <c r="GX97" s="30"/>
      <c r="GY97" s="30"/>
      <c r="GZ97" s="30"/>
      <c r="HA97" s="30"/>
      <c r="HB97" s="30"/>
      <c r="HC97" s="30"/>
      <c r="HD97" s="30"/>
      <c r="HE97" s="30"/>
      <c r="HF97" s="30"/>
      <c r="HG97" s="30"/>
      <c r="HH97" s="30"/>
      <c r="HI97" s="30"/>
      <c r="HJ97" s="30"/>
      <c r="HK97" s="30"/>
      <c r="HL97" s="30"/>
      <c r="HM97" s="30"/>
      <c r="HN97" s="30"/>
      <c r="HO97" s="30"/>
      <c r="HP97" s="30"/>
      <c r="HQ97" s="30"/>
      <c r="HR97" s="30"/>
      <c r="HS97" s="30"/>
    </row>
    <row r="98" spans="1:227" ht="58.5" customHeight="1" x14ac:dyDescent="0.25">
      <c r="A98" s="73" t="s">
        <v>404</v>
      </c>
      <c r="B98" s="35" t="s">
        <v>339</v>
      </c>
      <c r="C98" s="49">
        <f>C99+C100</f>
        <v>19750718.399999999</v>
      </c>
      <c r="D98" s="49">
        <f t="shared" ref="D98:L98" si="24">D99</f>
        <v>2188023.21</v>
      </c>
      <c r="E98" s="49">
        <f t="shared" si="24"/>
        <v>2192341.38</v>
      </c>
      <c r="F98" s="49">
        <f t="shared" si="24"/>
        <v>2195764.83</v>
      </c>
      <c r="G98" s="49">
        <f t="shared" si="24"/>
        <v>2195764.83</v>
      </c>
      <c r="H98" s="49">
        <f t="shared" si="24"/>
        <v>2195764.83</v>
      </c>
      <c r="I98" s="49">
        <f t="shared" si="24"/>
        <v>2195764.83</v>
      </c>
      <c r="J98" s="49">
        <f t="shared" si="24"/>
        <v>2195764.83</v>
      </c>
      <c r="K98" s="49">
        <f t="shared" si="24"/>
        <v>2195764.83</v>
      </c>
      <c r="L98" s="49">
        <f t="shared" si="24"/>
        <v>2195764.83</v>
      </c>
      <c r="M98" s="65" t="s">
        <v>340</v>
      </c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30"/>
      <c r="BN98" s="30"/>
      <c r="BO98" s="30"/>
      <c r="BP98" s="30"/>
      <c r="BQ98" s="30"/>
      <c r="BR98" s="30"/>
      <c r="BS98" s="30"/>
      <c r="BT98" s="30"/>
      <c r="BU98" s="30"/>
      <c r="BV98" s="30"/>
      <c r="BW98" s="30"/>
      <c r="BX98" s="30"/>
      <c r="BY98" s="30"/>
      <c r="BZ98" s="30"/>
      <c r="CA98" s="30"/>
      <c r="CB98" s="30"/>
      <c r="CC98" s="30"/>
      <c r="CD98" s="30"/>
      <c r="CE98" s="30"/>
      <c r="CF98" s="30"/>
      <c r="CG98" s="30"/>
      <c r="CH98" s="30"/>
      <c r="CI98" s="30"/>
      <c r="CJ98" s="30"/>
      <c r="CK98" s="30"/>
      <c r="CL98" s="30"/>
      <c r="CM98" s="30"/>
      <c r="CN98" s="30"/>
      <c r="CO98" s="30"/>
      <c r="CP98" s="30"/>
      <c r="CQ98" s="30"/>
      <c r="CR98" s="30"/>
      <c r="CS98" s="30"/>
      <c r="CT98" s="30"/>
      <c r="CU98" s="30"/>
      <c r="CV98" s="30"/>
      <c r="CW98" s="30"/>
      <c r="CX98" s="30"/>
      <c r="CY98" s="30"/>
      <c r="CZ98" s="30"/>
      <c r="DA98" s="30"/>
      <c r="DB98" s="30"/>
      <c r="DC98" s="30"/>
      <c r="DD98" s="30"/>
      <c r="DE98" s="30"/>
      <c r="DF98" s="30"/>
      <c r="DG98" s="30"/>
      <c r="DH98" s="30"/>
      <c r="DI98" s="30"/>
      <c r="DJ98" s="30"/>
      <c r="DK98" s="30"/>
      <c r="DL98" s="30"/>
      <c r="DM98" s="30"/>
      <c r="DN98" s="30"/>
      <c r="DO98" s="30"/>
      <c r="DP98" s="30"/>
      <c r="DQ98" s="30"/>
      <c r="DR98" s="30"/>
      <c r="DS98" s="30"/>
      <c r="DT98" s="30"/>
      <c r="DU98" s="30"/>
      <c r="DV98" s="30"/>
      <c r="DW98" s="30"/>
      <c r="DX98" s="30"/>
      <c r="DY98" s="30"/>
      <c r="DZ98" s="30"/>
      <c r="EA98" s="30"/>
      <c r="EB98" s="30"/>
      <c r="EC98" s="30"/>
      <c r="ED98" s="30"/>
      <c r="EE98" s="30"/>
      <c r="EF98" s="30"/>
      <c r="EG98" s="30"/>
      <c r="EH98" s="30"/>
      <c r="EI98" s="30"/>
      <c r="EJ98" s="30"/>
      <c r="EK98" s="30"/>
      <c r="EL98" s="30"/>
      <c r="EM98" s="30"/>
      <c r="EN98" s="30"/>
      <c r="EO98" s="30"/>
      <c r="EP98" s="30"/>
      <c r="EQ98" s="30"/>
      <c r="ER98" s="30"/>
      <c r="ES98" s="30"/>
      <c r="ET98" s="30"/>
      <c r="EU98" s="30"/>
      <c r="EV98" s="30"/>
      <c r="EW98" s="30"/>
      <c r="EX98" s="30"/>
      <c r="EY98" s="30"/>
      <c r="EZ98" s="30"/>
      <c r="FA98" s="30"/>
      <c r="FB98" s="30"/>
      <c r="FC98" s="30"/>
      <c r="FD98" s="30"/>
      <c r="FE98" s="30"/>
      <c r="FF98" s="30"/>
      <c r="FG98" s="30"/>
      <c r="FH98" s="30"/>
      <c r="FI98" s="30"/>
      <c r="FJ98" s="30"/>
      <c r="FK98" s="30"/>
      <c r="FL98" s="30"/>
      <c r="FM98" s="30"/>
      <c r="FN98" s="30"/>
      <c r="FO98" s="30"/>
      <c r="FP98" s="30"/>
      <c r="FQ98" s="30"/>
      <c r="FR98" s="30"/>
      <c r="FS98" s="30"/>
      <c r="FT98" s="30"/>
      <c r="FU98" s="30"/>
      <c r="FV98" s="30"/>
      <c r="FW98" s="30"/>
      <c r="FX98" s="30"/>
      <c r="FY98" s="30"/>
      <c r="FZ98" s="30"/>
      <c r="GA98" s="30"/>
      <c r="GB98" s="30"/>
      <c r="GC98" s="30"/>
      <c r="GD98" s="30"/>
      <c r="GE98" s="30"/>
      <c r="GF98" s="30"/>
      <c r="GG98" s="30"/>
      <c r="GH98" s="30"/>
      <c r="GI98" s="30"/>
      <c r="GJ98" s="30"/>
      <c r="GK98" s="30"/>
      <c r="GL98" s="30"/>
      <c r="GM98" s="30"/>
      <c r="GN98" s="30"/>
      <c r="GO98" s="30"/>
      <c r="GP98" s="30"/>
      <c r="GQ98" s="30"/>
      <c r="GR98" s="30"/>
      <c r="GS98" s="30"/>
      <c r="GT98" s="30"/>
      <c r="GU98" s="30"/>
      <c r="GV98" s="30"/>
      <c r="GW98" s="30"/>
      <c r="GX98" s="30"/>
      <c r="GY98" s="30"/>
      <c r="GZ98" s="30"/>
      <c r="HA98" s="30"/>
      <c r="HB98" s="30"/>
      <c r="HC98" s="30"/>
      <c r="HD98" s="30"/>
      <c r="HE98" s="30"/>
      <c r="HF98" s="30"/>
      <c r="HG98" s="30"/>
      <c r="HH98" s="30"/>
      <c r="HI98" s="30"/>
      <c r="HJ98" s="30"/>
      <c r="HK98" s="30"/>
      <c r="HL98" s="30"/>
      <c r="HM98" s="30"/>
      <c r="HN98" s="30"/>
      <c r="HO98" s="30"/>
      <c r="HP98" s="30"/>
      <c r="HQ98" s="30"/>
      <c r="HR98" s="30"/>
      <c r="HS98" s="30"/>
    </row>
    <row r="99" spans="1:227" ht="145.5" customHeight="1" x14ac:dyDescent="0.25">
      <c r="A99" s="73"/>
      <c r="B99" s="35" t="s">
        <v>337</v>
      </c>
      <c r="C99" s="49">
        <f>SUM(D99:L99)</f>
        <v>19750718.399999999</v>
      </c>
      <c r="D99" s="50">
        <v>2188023.21</v>
      </c>
      <c r="E99" s="50">
        <v>2192341.38</v>
      </c>
      <c r="F99" s="50">
        <v>2195764.83</v>
      </c>
      <c r="G99" s="50">
        <v>2195764.83</v>
      </c>
      <c r="H99" s="50">
        <v>2195764.83</v>
      </c>
      <c r="I99" s="50">
        <v>2195764.83</v>
      </c>
      <c r="J99" s="50">
        <v>2195764.83</v>
      </c>
      <c r="K99" s="50">
        <v>2195764.83</v>
      </c>
      <c r="L99" s="50">
        <v>2195764.83</v>
      </c>
      <c r="M99" s="76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30"/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30"/>
      <c r="CG99" s="30"/>
      <c r="CH99" s="30"/>
      <c r="CI99" s="30"/>
      <c r="CJ99" s="30"/>
      <c r="CK99" s="30"/>
      <c r="CL99" s="30"/>
      <c r="CM99" s="30"/>
      <c r="CN99" s="30"/>
      <c r="CO99" s="30"/>
      <c r="CP99" s="30"/>
      <c r="CQ99" s="30"/>
      <c r="CR99" s="30"/>
      <c r="CS99" s="30"/>
      <c r="CT99" s="30"/>
      <c r="CU99" s="30"/>
      <c r="CV99" s="30"/>
      <c r="CW99" s="30"/>
      <c r="CX99" s="30"/>
      <c r="CY99" s="30"/>
      <c r="CZ99" s="30"/>
      <c r="DA99" s="30"/>
      <c r="DB99" s="30"/>
      <c r="DC99" s="30"/>
      <c r="DD99" s="30"/>
      <c r="DE99" s="30"/>
      <c r="DF99" s="30"/>
      <c r="DG99" s="30"/>
      <c r="DH99" s="30"/>
      <c r="DI99" s="30"/>
      <c r="DJ99" s="30"/>
      <c r="DK99" s="30"/>
      <c r="DL99" s="30"/>
      <c r="DM99" s="30"/>
      <c r="DN99" s="30"/>
      <c r="DO99" s="30"/>
      <c r="DP99" s="30"/>
      <c r="DQ99" s="30"/>
      <c r="DR99" s="30"/>
      <c r="DS99" s="30"/>
      <c r="DT99" s="30"/>
      <c r="DU99" s="30"/>
      <c r="DV99" s="30"/>
      <c r="DW99" s="30"/>
      <c r="DX99" s="30"/>
      <c r="DY99" s="30"/>
      <c r="DZ99" s="30"/>
      <c r="EA99" s="30"/>
      <c r="EB99" s="30"/>
      <c r="EC99" s="30"/>
      <c r="ED99" s="30"/>
      <c r="EE99" s="30"/>
      <c r="EF99" s="30"/>
      <c r="EG99" s="30"/>
      <c r="EH99" s="30"/>
      <c r="EI99" s="30"/>
      <c r="EJ99" s="30"/>
      <c r="EK99" s="30"/>
      <c r="EL99" s="30"/>
      <c r="EM99" s="30"/>
      <c r="EN99" s="30"/>
      <c r="EO99" s="30"/>
      <c r="EP99" s="30"/>
      <c r="EQ99" s="30"/>
      <c r="ER99" s="30"/>
      <c r="ES99" s="30"/>
      <c r="ET99" s="30"/>
      <c r="EU99" s="30"/>
      <c r="EV99" s="30"/>
      <c r="EW99" s="30"/>
      <c r="EX99" s="30"/>
      <c r="EY99" s="30"/>
      <c r="EZ99" s="30"/>
      <c r="FA99" s="30"/>
      <c r="FB99" s="30"/>
      <c r="FC99" s="30"/>
      <c r="FD99" s="30"/>
      <c r="FE99" s="30"/>
      <c r="FF99" s="30"/>
      <c r="FG99" s="30"/>
      <c r="FH99" s="30"/>
      <c r="FI99" s="30"/>
      <c r="FJ99" s="30"/>
      <c r="FK99" s="30"/>
      <c r="FL99" s="30"/>
      <c r="FM99" s="30"/>
      <c r="FN99" s="30"/>
      <c r="FO99" s="30"/>
      <c r="FP99" s="30"/>
      <c r="FQ99" s="30"/>
      <c r="FR99" s="30"/>
      <c r="FS99" s="30"/>
      <c r="FT99" s="30"/>
      <c r="FU99" s="30"/>
      <c r="FV99" s="30"/>
      <c r="FW99" s="30"/>
      <c r="FX99" s="30"/>
      <c r="FY99" s="30"/>
      <c r="FZ99" s="30"/>
      <c r="GA99" s="30"/>
      <c r="GB99" s="30"/>
      <c r="GC99" s="30"/>
      <c r="GD99" s="30"/>
      <c r="GE99" s="30"/>
      <c r="GF99" s="30"/>
      <c r="GG99" s="30"/>
      <c r="GH99" s="30"/>
      <c r="GI99" s="30"/>
      <c r="GJ99" s="30"/>
      <c r="GK99" s="30"/>
      <c r="GL99" s="30"/>
      <c r="GM99" s="30"/>
      <c r="GN99" s="30"/>
      <c r="GO99" s="30"/>
      <c r="GP99" s="30"/>
      <c r="GQ99" s="30"/>
      <c r="GR99" s="30"/>
      <c r="GS99" s="30"/>
      <c r="GT99" s="30"/>
      <c r="GU99" s="30"/>
      <c r="GV99" s="30"/>
      <c r="GW99" s="30"/>
      <c r="GX99" s="30"/>
      <c r="GY99" s="30"/>
      <c r="GZ99" s="30"/>
      <c r="HA99" s="30"/>
      <c r="HB99" s="30"/>
      <c r="HC99" s="30"/>
      <c r="HD99" s="30"/>
      <c r="HE99" s="30"/>
      <c r="HF99" s="30"/>
      <c r="HG99" s="30"/>
      <c r="HH99" s="30"/>
      <c r="HI99" s="30"/>
      <c r="HJ99" s="30"/>
      <c r="HK99" s="30"/>
      <c r="HL99" s="30"/>
      <c r="HM99" s="30"/>
      <c r="HN99" s="30"/>
      <c r="HO99" s="30"/>
      <c r="HP99" s="30"/>
      <c r="HQ99" s="30"/>
      <c r="HR99" s="30"/>
      <c r="HS99" s="30"/>
    </row>
    <row r="100" spans="1:227" ht="82.5" customHeight="1" x14ac:dyDescent="0.25">
      <c r="A100" s="73"/>
      <c r="B100" s="35" t="s">
        <v>338</v>
      </c>
      <c r="C100" s="49">
        <f>SUM(D100:L100)</f>
        <v>0</v>
      </c>
      <c r="D100" s="49">
        <v>0</v>
      </c>
      <c r="E100" s="49">
        <v>0</v>
      </c>
      <c r="F100" s="49">
        <v>0</v>
      </c>
      <c r="G100" s="49">
        <v>0</v>
      </c>
      <c r="H100" s="49">
        <v>0</v>
      </c>
      <c r="I100" s="49">
        <v>0</v>
      </c>
      <c r="J100" s="49">
        <v>0</v>
      </c>
      <c r="K100" s="49">
        <v>0</v>
      </c>
      <c r="L100" s="49">
        <v>0</v>
      </c>
      <c r="M100" s="8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30"/>
      <c r="BN100" s="30"/>
      <c r="BO100" s="30"/>
      <c r="BP100" s="30"/>
      <c r="BQ100" s="30"/>
      <c r="BR100" s="30"/>
      <c r="BS100" s="30"/>
      <c r="BT100" s="30"/>
      <c r="BU100" s="30"/>
      <c r="BV100" s="30"/>
      <c r="BW100" s="30"/>
      <c r="BX100" s="30"/>
      <c r="BY100" s="30"/>
      <c r="BZ100" s="30"/>
      <c r="CA100" s="30"/>
      <c r="CB100" s="30"/>
      <c r="CC100" s="30"/>
      <c r="CD100" s="30"/>
      <c r="CE100" s="30"/>
      <c r="CF100" s="30"/>
      <c r="CG100" s="30"/>
      <c r="CH100" s="30"/>
      <c r="CI100" s="30"/>
      <c r="CJ100" s="30"/>
      <c r="CK100" s="30"/>
      <c r="CL100" s="30"/>
      <c r="CM100" s="30"/>
      <c r="CN100" s="30"/>
      <c r="CO100" s="30"/>
      <c r="CP100" s="30"/>
      <c r="CQ100" s="30"/>
      <c r="CR100" s="30"/>
      <c r="CS100" s="30"/>
      <c r="CT100" s="30"/>
      <c r="CU100" s="30"/>
      <c r="CV100" s="30"/>
      <c r="CW100" s="30"/>
      <c r="CX100" s="30"/>
      <c r="CY100" s="30"/>
      <c r="CZ100" s="30"/>
      <c r="DA100" s="30"/>
      <c r="DB100" s="30"/>
      <c r="DC100" s="30"/>
      <c r="DD100" s="30"/>
      <c r="DE100" s="30"/>
      <c r="DF100" s="30"/>
      <c r="DG100" s="30"/>
      <c r="DH100" s="30"/>
      <c r="DI100" s="30"/>
      <c r="DJ100" s="30"/>
      <c r="DK100" s="30"/>
      <c r="DL100" s="30"/>
      <c r="DM100" s="30"/>
      <c r="DN100" s="30"/>
      <c r="DO100" s="30"/>
      <c r="DP100" s="30"/>
      <c r="DQ100" s="30"/>
      <c r="DR100" s="30"/>
      <c r="DS100" s="30"/>
      <c r="DT100" s="30"/>
      <c r="DU100" s="30"/>
      <c r="DV100" s="30"/>
      <c r="DW100" s="30"/>
      <c r="DX100" s="30"/>
      <c r="DY100" s="30"/>
      <c r="DZ100" s="30"/>
      <c r="EA100" s="30"/>
      <c r="EB100" s="30"/>
      <c r="EC100" s="30"/>
      <c r="ED100" s="30"/>
      <c r="EE100" s="30"/>
      <c r="EF100" s="30"/>
      <c r="EG100" s="30"/>
      <c r="EH100" s="30"/>
      <c r="EI100" s="30"/>
      <c r="EJ100" s="30"/>
      <c r="EK100" s="30"/>
      <c r="EL100" s="30"/>
      <c r="EM100" s="30"/>
      <c r="EN100" s="30"/>
      <c r="EO100" s="30"/>
      <c r="EP100" s="30"/>
      <c r="EQ100" s="30"/>
      <c r="ER100" s="30"/>
      <c r="ES100" s="30"/>
      <c r="ET100" s="30"/>
      <c r="EU100" s="30"/>
      <c r="EV100" s="30"/>
      <c r="EW100" s="30"/>
      <c r="EX100" s="30"/>
      <c r="EY100" s="30"/>
      <c r="EZ100" s="30"/>
      <c r="FA100" s="30"/>
      <c r="FB100" s="30"/>
      <c r="FC100" s="30"/>
      <c r="FD100" s="30"/>
      <c r="FE100" s="30"/>
      <c r="FF100" s="30"/>
      <c r="FG100" s="30"/>
      <c r="FH100" s="30"/>
      <c r="FI100" s="30"/>
      <c r="FJ100" s="30"/>
      <c r="FK100" s="30"/>
      <c r="FL100" s="30"/>
      <c r="FM100" s="30"/>
      <c r="FN100" s="30"/>
      <c r="FO100" s="30"/>
      <c r="FP100" s="30"/>
      <c r="FQ100" s="30"/>
      <c r="FR100" s="30"/>
      <c r="FS100" s="30"/>
      <c r="FT100" s="30"/>
      <c r="FU100" s="30"/>
      <c r="FV100" s="30"/>
      <c r="FW100" s="30"/>
      <c r="FX100" s="30"/>
      <c r="FY100" s="30"/>
      <c r="FZ100" s="30"/>
      <c r="GA100" s="30"/>
      <c r="GB100" s="30"/>
      <c r="GC100" s="30"/>
      <c r="GD100" s="30"/>
      <c r="GE100" s="30"/>
      <c r="GF100" s="30"/>
      <c r="GG100" s="30"/>
      <c r="GH100" s="30"/>
      <c r="GI100" s="30"/>
      <c r="GJ100" s="30"/>
      <c r="GK100" s="30"/>
      <c r="GL100" s="30"/>
      <c r="GM100" s="30"/>
      <c r="GN100" s="30"/>
      <c r="GO100" s="30"/>
      <c r="GP100" s="30"/>
      <c r="GQ100" s="30"/>
      <c r="GR100" s="30"/>
      <c r="GS100" s="30"/>
      <c r="GT100" s="30"/>
      <c r="GU100" s="30"/>
      <c r="GV100" s="30"/>
      <c r="GW100" s="30"/>
      <c r="GX100" s="30"/>
      <c r="GY100" s="30"/>
      <c r="GZ100" s="30"/>
      <c r="HA100" s="30"/>
      <c r="HB100" s="30"/>
      <c r="HC100" s="30"/>
      <c r="HD100" s="30"/>
      <c r="HE100" s="30"/>
      <c r="HF100" s="30"/>
      <c r="HG100" s="30"/>
      <c r="HH100" s="30"/>
      <c r="HI100" s="30"/>
      <c r="HJ100" s="30"/>
      <c r="HK100" s="30"/>
      <c r="HL100" s="30"/>
      <c r="HM100" s="30"/>
      <c r="HN100" s="30"/>
      <c r="HO100" s="30"/>
      <c r="HP100" s="30"/>
      <c r="HQ100" s="30"/>
      <c r="HR100" s="30"/>
      <c r="HS100" s="30"/>
    </row>
    <row r="101" spans="1:227" ht="54.75" customHeight="1" x14ac:dyDescent="0.25">
      <c r="A101" s="73" t="s">
        <v>405</v>
      </c>
      <c r="B101" s="35" t="s">
        <v>339</v>
      </c>
      <c r="C101" s="49">
        <f ca="1">C102+C103</f>
        <v>11062178.699999999</v>
      </c>
      <c r="D101" s="50">
        <f t="shared" ref="D101:L101" si="25">D102</f>
        <v>1177508.3</v>
      </c>
      <c r="E101" s="50">
        <f t="shared" si="25"/>
        <v>1177508.3</v>
      </c>
      <c r="F101" s="50">
        <f t="shared" si="25"/>
        <v>1177508.3</v>
      </c>
      <c r="G101" s="49">
        <f t="shared" si="25"/>
        <v>1254942.3</v>
      </c>
      <c r="H101" s="49">
        <f t="shared" si="25"/>
        <v>1254942.3</v>
      </c>
      <c r="I101" s="49">
        <f t="shared" si="25"/>
        <v>1254942.3</v>
      </c>
      <c r="J101" s="49">
        <f t="shared" si="25"/>
        <v>1254942.3</v>
      </c>
      <c r="K101" s="49">
        <f t="shared" si="25"/>
        <v>1254942.3</v>
      </c>
      <c r="L101" s="49">
        <f t="shared" si="25"/>
        <v>1254942.3</v>
      </c>
      <c r="M101" s="65" t="s">
        <v>335</v>
      </c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30"/>
      <c r="CG101" s="30"/>
      <c r="CH101" s="30"/>
      <c r="CI101" s="30"/>
      <c r="CJ101" s="30"/>
      <c r="CK101" s="30"/>
      <c r="CL101" s="30"/>
      <c r="CM101" s="30"/>
      <c r="CN101" s="30"/>
      <c r="CO101" s="30"/>
      <c r="CP101" s="30"/>
      <c r="CQ101" s="30"/>
      <c r="CR101" s="30"/>
      <c r="CS101" s="30"/>
      <c r="CT101" s="30"/>
      <c r="CU101" s="30"/>
      <c r="CV101" s="30"/>
      <c r="CW101" s="30"/>
      <c r="CX101" s="30"/>
      <c r="CY101" s="30"/>
      <c r="CZ101" s="30"/>
      <c r="DA101" s="30"/>
      <c r="DB101" s="30"/>
      <c r="DC101" s="30"/>
      <c r="DD101" s="30"/>
      <c r="DE101" s="30"/>
      <c r="DF101" s="30"/>
      <c r="DG101" s="30"/>
      <c r="DH101" s="30"/>
      <c r="DI101" s="30"/>
      <c r="DJ101" s="30"/>
      <c r="DK101" s="30"/>
      <c r="DL101" s="30"/>
      <c r="DM101" s="30"/>
      <c r="DN101" s="30"/>
      <c r="DO101" s="30"/>
      <c r="DP101" s="30"/>
      <c r="DQ101" s="30"/>
      <c r="DR101" s="30"/>
      <c r="DS101" s="30"/>
      <c r="DT101" s="30"/>
      <c r="DU101" s="30"/>
      <c r="DV101" s="30"/>
      <c r="DW101" s="30"/>
      <c r="DX101" s="30"/>
      <c r="DY101" s="30"/>
      <c r="DZ101" s="30"/>
      <c r="EA101" s="30"/>
      <c r="EB101" s="30"/>
      <c r="EC101" s="30"/>
      <c r="ED101" s="30"/>
      <c r="EE101" s="30"/>
      <c r="EF101" s="30"/>
      <c r="EG101" s="30"/>
      <c r="EH101" s="30"/>
      <c r="EI101" s="30"/>
      <c r="EJ101" s="30"/>
      <c r="EK101" s="30"/>
      <c r="EL101" s="30"/>
      <c r="EM101" s="30"/>
      <c r="EN101" s="30"/>
      <c r="EO101" s="30"/>
      <c r="EP101" s="30"/>
      <c r="EQ101" s="30"/>
      <c r="ER101" s="30"/>
      <c r="ES101" s="30"/>
      <c r="ET101" s="30"/>
      <c r="EU101" s="30"/>
      <c r="EV101" s="30"/>
      <c r="EW101" s="30"/>
      <c r="EX101" s="30"/>
      <c r="EY101" s="30"/>
      <c r="EZ101" s="30"/>
      <c r="FA101" s="30"/>
      <c r="FB101" s="30"/>
      <c r="FC101" s="30"/>
      <c r="FD101" s="30"/>
      <c r="FE101" s="30"/>
      <c r="FF101" s="30"/>
      <c r="FG101" s="30"/>
      <c r="FH101" s="30"/>
      <c r="FI101" s="30"/>
      <c r="FJ101" s="30"/>
      <c r="FK101" s="30"/>
      <c r="FL101" s="30"/>
      <c r="FM101" s="30"/>
      <c r="FN101" s="30"/>
      <c r="FO101" s="30"/>
      <c r="FP101" s="30"/>
      <c r="FQ101" s="30"/>
      <c r="FR101" s="30"/>
      <c r="FS101" s="30"/>
      <c r="FT101" s="30"/>
      <c r="FU101" s="30"/>
      <c r="FV101" s="30"/>
      <c r="FW101" s="30"/>
      <c r="FX101" s="30"/>
      <c r="FY101" s="30"/>
      <c r="FZ101" s="30"/>
      <c r="GA101" s="30"/>
      <c r="GB101" s="30"/>
      <c r="GC101" s="30"/>
      <c r="GD101" s="30"/>
      <c r="GE101" s="30"/>
      <c r="GF101" s="30"/>
      <c r="GG101" s="30"/>
      <c r="GH101" s="30"/>
      <c r="GI101" s="30"/>
      <c r="GJ101" s="30"/>
      <c r="GK101" s="30"/>
      <c r="GL101" s="30"/>
      <c r="GM101" s="30"/>
      <c r="GN101" s="30"/>
      <c r="GO101" s="30"/>
      <c r="GP101" s="30"/>
      <c r="GQ101" s="30"/>
      <c r="GR101" s="30"/>
      <c r="GS101" s="30"/>
      <c r="GT101" s="30"/>
      <c r="GU101" s="30"/>
      <c r="GV101" s="30"/>
      <c r="GW101" s="30"/>
      <c r="GX101" s="30"/>
      <c r="GY101" s="30"/>
      <c r="GZ101" s="30"/>
      <c r="HA101" s="30"/>
      <c r="HB101" s="30"/>
      <c r="HC101" s="30"/>
      <c r="HD101" s="30"/>
      <c r="HE101" s="30"/>
      <c r="HF101" s="30"/>
      <c r="HG101" s="30"/>
      <c r="HH101" s="30"/>
      <c r="HI101" s="30"/>
      <c r="HJ101" s="30"/>
      <c r="HK101" s="30"/>
      <c r="HL101" s="30"/>
      <c r="HM101" s="30"/>
      <c r="HN101" s="30"/>
      <c r="HO101" s="30"/>
      <c r="HP101" s="30"/>
      <c r="HQ101" s="30"/>
      <c r="HR101" s="30"/>
      <c r="HS101" s="30"/>
    </row>
    <row r="102" spans="1:227" ht="142.5" customHeight="1" x14ac:dyDescent="0.25">
      <c r="A102" s="73"/>
      <c r="B102" s="35" t="s">
        <v>337</v>
      </c>
      <c r="C102" s="49">
        <f>SUM(D102:L102)</f>
        <v>11062178.699999999</v>
      </c>
      <c r="D102" s="49">
        <v>1177508.3</v>
      </c>
      <c r="E102" s="49">
        <v>1177508.3</v>
      </c>
      <c r="F102" s="49">
        <v>1177508.3</v>
      </c>
      <c r="G102" s="49">
        <v>1254942.3</v>
      </c>
      <c r="H102" s="49">
        <v>1254942.3</v>
      </c>
      <c r="I102" s="49">
        <v>1254942.3</v>
      </c>
      <c r="J102" s="49">
        <v>1254942.3</v>
      </c>
      <c r="K102" s="49">
        <v>1254942.3</v>
      </c>
      <c r="L102" s="49">
        <v>1254942.3</v>
      </c>
      <c r="M102" s="76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  <c r="DC102" s="30"/>
      <c r="DD102" s="30"/>
      <c r="DE102" s="30"/>
      <c r="DF102" s="30"/>
      <c r="DG102" s="30"/>
      <c r="DH102" s="30"/>
      <c r="DI102" s="30"/>
      <c r="DJ102" s="30"/>
      <c r="DK102" s="30"/>
      <c r="DL102" s="30"/>
      <c r="DM102" s="30"/>
      <c r="DN102" s="30"/>
      <c r="DO102" s="30"/>
      <c r="DP102" s="30"/>
      <c r="DQ102" s="30"/>
      <c r="DR102" s="30"/>
      <c r="DS102" s="30"/>
      <c r="DT102" s="30"/>
      <c r="DU102" s="30"/>
      <c r="DV102" s="30"/>
      <c r="DW102" s="30"/>
      <c r="DX102" s="30"/>
      <c r="DY102" s="30"/>
      <c r="DZ102" s="30"/>
      <c r="EA102" s="30"/>
      <c r="EB102" s="30"/>
      <c r="EC102" s="30"/>
      <c r="ED102" s="30"/>
      <c r="EE102" s="30"/>
      <c r="EF102" s="30"/>
      <c r="EG102" s="30"/>
      <c r="EH102" s="30"/>
      <c r="EI102" s="30"/>
      <c r="EJ102" s="30"/>
      <c r="EK102" s="30"/>
      <c r="EL102" s="30"/>
      <c r="EM102" s="30"/>
      <c r="EN102" s="30"/>
      <c r="EO102" s="30"/>
      <c r="EP102" s="30"/>
      <c r="EQ102" s="30"/>
      <c r="ER102" s="30"/>
      <c r="ES102" s="30"/>
      <c r="ET102" s="30"/>
      <c r="EU102" s="30"/>
      <c r="EV102" s="30"/>
      <c r="EW102" s="30"/>
      <c r="EX102" s="30"/>
      <c r="EY102" s="30"/>
      <c r="EZ102" s="30"/>
      <c r="FA102" s="30"/>
      <c r="FB102" s="30"/>
      <c r="FC102" s="30"/>
      <c r="FD102" s="30"/>
      <c r="FE102" s="30"/>
      <c r="FF102" s="30"/>
      <c r="FG102" s="30"/>
      <c r="FH102" s="30"/>
      <c r="FI102" s="30"/>
      <c r="FJ102" s="30"/>
      <c r="FK102" s="30"/>
      <c r="FL102" s="30"/>
      <c r="FM102" s="30"/>
      <c r="FN102" s="30"/>
      <c r="FO102" s="30"/>
      <c r="FP102" s="30"/>
      <c r="FQ102" s="30"/>
      <c r="FR102" s="30"/>
      <c r="FS102" s="30"/>
      <c r="FT102" s="30"/>
      <c r="FU102" s="30"/>
      <c r="FV102" s="30"/>
      <c r="FW102" s="30"/>
      <c r="FX102" s="30"/>
      <c r="FY102" s="30"/>
      <c r="FZ102" s="30"/>
      <c r="GA102" s="30"/>
      <c r="GB102" s="30"/>
      <c r="GC102" s="30"/>
      <c r="GD102" s="30"/>
      <c r="GE102" s="30"/>
      <c r="GF102" s="30"/>
      <c r="GG102" s="30"/>
      <c r="GH102" s="30"/>
      <c r="GI102" s="30"/>
      <c r="GJ102" s="30"/>
      <c r="GK102" s="30"/>
      <c r="GL102" s="30"/>
      <c r="GM102" s="30"/>
      <c r="GN102" s="30"/>
      <c r="GO102" s="30"/>
      <c r="GP102" s="30"/>
      <c r="GQ102" s="30"/>
      <c r="GR102" s="30"/>
      <c r="GS102" s="30"/>
      <c r="GT102" s="30"/>
      <c r="GU102" s="30"/>
      <c r="GV102" s="30"/>
      <c r="GW102" s="30"/>
      <c r="GX102" s="30"/>
      <c r="GY102" s="30"/>
      <c r="GZ102" s="30"/>
      <c r="HA102" s="30"/>
      <c r="HB102" s="30"/>
      <c r="HC102" s="30"/>
      <c r="HD102" s="30"/>
      <c r="HE102" s="30"/>
      <c r="HF102" s="30"/>
      <c r="HG102" s="30"/>
      <c r="HH102" s="30"/>
      <c r="HI102" s="30"/>
      <c r="HJ102" s="30"/>
      <c r="HK102" s="30"/>
      <c r="HL102" s="30"/>
      <c r="HM102" s="30"/>
      <c r="HN102" s="30"/>
      <c r="HO102" s="30"/>
      <c r="HP102" s="30"/>
      <c r="HQ102" s="30"/>
      <c r="HR102" s="30"/>
      <c r="HS102" s="30"/>
    </row>
    <row r="103" spans="1:227" ht="78.75" customHeight="1" x14ac:dyDescent="0.25">
      <c r="A103" s="73"/>
      <c r="B103" s="35" t="s">
        <v>338</v>
      </c>
      <c r="C103" s="49">
        <f ca="1">SUM(D8:L103+M1+C103:E103)</f>
        <v>0</v>
      </c>
      <c r="D103" s="49">
        <v>0</v>
      </c>
      <c r="E103" s="49">
        <v>0</v>
      </c>
      <c r="F103" s="49">
        <v>0</v>
      </c>
      <c r="G103" s="49">
        <v>0</v>
      </c>
      <c r="H103" s="49">
        <v>0</v>
      </c>
      <c r="I103" s="49">
        <v>0</v>
      </c>
      <c r="J103" s="49">
        <v>0</v>
      </c>
      <c r="K103" s="49">
        <v>0</v>
      </c>
      <c r="L103" s="49">
        <v>0</v>
      </c>
      <c r="M103" s="8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30"/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30"/>
      <c r="CG103" s="30"/>
      <c r="CH103" s="30"/>
      <c r="CI103" s="30"/>
      <c r="CJ103" s="30"/>
      <c r="CK103" s="30"/>
      <c r="CL103" s="30"/>
      <c r="CM103" s="30"/>
      <c r="CN103" s="30"/>
      <c r="CO103" s="30"/>
      <c r="CP103" s="30"/>
      <c r="CQ103" s="30"/>
      <c r="CR103" s="30"/>
      <c r="CS103" s="30"/>
      <c r="CT103" s="30"/>
      <c r="CU103" s="30"/>
      <c r="CV103" s="30"/>
      <c r="CW103" s="30"/>
      <c r="CX103" s="30"/>
      <c r="CY103" s="30"/>
      <c r="CZ103" s="30"/>
      <c r="DA103" s="30"/>
      <c r="DB103" s="30"/>
      <c r="DC103" s="30"/>
      <c r="DD103" s="30"/>
      <c r="DE103" s="30"/>
      <c r="DF103" s="30"/>
      <c r="DG103" s="30"/>
      <c r="DH103" s="30"/>
      <c r="DI103" s="30"/>
      <c r="DJ103" s="30"/>
      <c r="DK103" s="30"/>
      <c r="DL103" s="30"/>
      <c r="DM103" s="30"/>
      <c r="DN103" s="30"/>
      <c r="DO103" s="30"/>
      <c r="DP103" s="30"/>
      <c r="DQ103" s="30"/>
      <c r="DR103" s="30"/>
      <c r="DS103" s="30"/>
      <c r="DT103" s="30"/>
      <c r="DU103" s="30"/>
      <c r="DV103" s="30"/>
      <c r="DW103" s="30"/>
      <c r="DX103" s="30"/>
      <c r="DY103" s="30"/>
      <c r="DZ103" s="30"/>
      <c r="EA103" s="30"/>
      <c r="EB103" s="30"/>
      <c r="EC103" s="30"/>
      <c r="ED103" s="30"/>
      <c r="EE103" s="30"/>
      <c r="EF103" s="30"/>
      <c r="EG103" s="30"/>
      <c r="EH103" s="30"/>
      <c r="EI103" s="30"/>
      <c r="EJ103" s="30"/>
      <c r="EK103" s="30"/>
      <c r="EL103" s="30"/>
      <c r="EM103" s="30"/>
      <c r="EN103" s="30"/>
      <c r="EO103" s="30"/>
      <c r="EP103" s="30"/>
      <c r="EQ103" s="30"/>
      <c r="ER103" s="30"/>
      <c r="ES103" s="30"/>
      <c r="ET103" s="30"/>
      <c r="EU103" s="30"/>
      <c r="EV103" s="30"/>
      <c r="EW103" s="30"/>
      <c r="EX103" s="30"/>
      <c r="EY103" s="30"/>
      <c r="EZ103" s="30"/>
      <c r="FA103" s="30"/>
      <c r="FB103" s="30"/>
      <c r="FC103" s="30"/>
      <c r="FD103" s="30"/>
      <c r="FE103" s="30"/>
      <c r="FF103" s="30"/>
      <c r="FG103" s="30"/>
      <c r="FH103" s="30"/>
      <c r="FI103" s="30"/>
      <c r="FJ103" s="30"/>
      <c r="FK103" s="30"/>
      <c r="FL103" s="30"/>
      <c r="FM103" s="30"/>
      <c r="FN103" s="30"/>
      <c r="FO103" s="30"/>
      <c r="FP103" s="30"/>
      <c r="FQ103" s="30"/>
      <c r="FR103" s="30"/>
      <c r="FS103" s="30"/>
      <c r="FT103" s="30"/>
      <c r="FU103" s="30"/>
      <c r="FV103" s="30"/>
      <c r="FW103" s="30"/>
      <c r="FX103" s="30"/>
      <c r="FY103" s="30"/>
      <c r="FZ103" s="30"/>
      <c r="GA103" s="30"/>
      <c r="GB103" s="30"/>
      <c r="GC103" s="30"/>
      <c r="GD103" s="30"/>
      <c r="GE103" s="30"/>
      <c r="GF103" s="30"/>
      <c r="GG103" s="30"/>
      <c r="GH103" s="30"/>
      <c r="GI103" s="30"/>
      <c r="GJ103" s="30"/>
      <c r="GK103" s="30"/>
      <c r="GL103" s="30"/>
      <c r="GM103" s="30"/>
      <c r="GN103" s="30"/>
      <c r="GO103" s="30"/>
      <c r="GP103" s="30"/>
      <c r="GQ103" s="30"/>
      <c r="GR103" s="30"/>
      <c r="GS103" s="30"/>
      <c r="GT103" s="30"/>
      <c r="GU103" s="30"/>
      <c r="GV103" s="30"/>
      <c r="GW103" s="30"/>
      <c r="GX103" s="30"/>
      <c r="GY103" s="30"/>
      <c r="GZ103" s="30"/>
      <c r="HA103" s="30"/>
      <c r="HB103" s="30"/>
      <c r="HC103" s="30"/>
      <c r="HD103" s="30"/>
      <c r="HE103" s="30"/>
      <c r="HF103" s="30"/>
      <c r="HG103" s="30"/>
      <c r="HH103" s="30"/>
      <c r="HI103" s="30"/>
      <c r="HJ103" s="30"/>
      <c r="HK103" s="30"/>
      <c r="HL103" s="30"/>
      <c r="HM103" s="30"/>
      <c r="HN103" s="30"/>
      <c r="HO103" s="30"/>
      <c r="HP103" s="30"/>
      <c r="HQ103" s="30"/>
      <c r="HR103" s="30"/>
      <c r="HS103" s="30"/>
    </row>
    <row r="104" spans="1:227" s="17" customFormat="1" ht="63" customHeight="1" x14ac:dyDescent="0.25">
      <c r="A104" s="73" t="s">
        <v>406</v>
      </c>
      <c r="B104" s="35" t="s">
        <v>339</v>
      </c>
      <c r="C104" s="49">
        <v>0</v>
      </c>
      <c r="D104" s="49">
        <v>0</v>
      </c>
      <c r="E104" s="49">
        <v>0</v>
      </c>
      <c r="F104" s="49">
        <v>0</v>
      </c>
      <c r="G104" s="49">
        <v>0</v>
      </c>
      <c r="H104" s="49">
        <v>0</v>
      </c>
      <c r="I104" s="49">
        <v>0</v>
      </c>
      <c r="J104" s="49">
        <v>0</v>
      </c>
      <c r="K104" s="49">
        <v>0</v>
      </c>
      <c r="L104" s="49">
        <v>0</v>
      </c>
      <c r="M104" s="65" t="s">
        <v>348</v>
      </c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30"/>
      <c r="CG104" s="30"/>
      <c r="CH104" s="30"/>
      <c r="CI104" s="30"/>
      <c r="CJ104" s="30"/>
      <c r="CK104" s="30"/>
      <c r="CL104" s="30"/>
      <c r="CM104" s="30"/>
      <c r="CN104" s="30"/>
      <c r="CO104" s="30"/>
      <c r="CP104" s="30"/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  <c r="DA104" s="30"/>
      <c r="DB104" s="30"/>
      <c r="DC104" s="30"/>
      <c r="DD104" s="30"/>
      <c r="DE104" s="30"/>
      <c r="DF104" s="30"/>
      <c r="DG104" s="30"/>
      <c r="DH104" s="30"/>
      <c r="DI104" s="30"/>
      <c r="DJ104" s="30"/>
      <c r="DK104" s="30"/>
      <c r="DL104" s="30"/>
      <c r="DM104" s="30"/>
      <c r="DN104" s="30"/>
      <c r="DO104" s="30"/>
      <c r="DP104" s="30"/>
      <c r="DQ104" s="30"/>
      <c r="DR104" s="30"/>
      <c r="DS104" s="30"/>
      <c r="DT104" s="30"/>
      <c r="DU104" s="30"/>
      <c r="DV104" s="30"/>
      <c r="DW104" s="30"/>
      <c r="DX104" s="30"/>
      <c r="DY104" s="30"/>
      <c r="DZ104" s="30"/>
      <c r="EA104" s="30"/>
      <c r="EB104" s="30"/>
      <c r="EC104" s="30"/>
      <c r="ED104" s="30"/>
      <c r="EE104" s="30"/>
      <c r="EF104" s="30"/>
      <c r="EG104" s="30"/>
      <c r="EH104" s="30"/>
      <c r="EI104" s="30"/>
      <c r="EJ104" s="30"/>
      <c r="EK104" s="30"/>
      <c r="EL104" s="30"/>
      <c r="EM104" s="30"/>
      <c r="EN104" s="30"/>
      <c r="EO104" s="30"/>
      <c r="EP104" s="30"/>
      <c r="EQ104" s="30"/>
      <c r="ER104" s="30"/>
      <c r="ES104" s="30"/>
      <c r="ET104" s="30"/>
      <c r="EU104" s="30"/>
      <c r="EV104" s="30"/>
      <c r="EW104" s="30"/>
      <c r="EX104" s="30"/>
      <c r="EY104" s="30"/>
      <c r="EZ104" s="30"/>
      <c r="FA104" s="30"/>
      <c r="FB104" s="30"/>
      <c r="FC104" s="30"/>
      <c r="FD104" s="30"/>
      <c r="FE104" s="30"/>
      <c r="FF104" s="30"/>
      <c r="FG104" s="30"/>
      <c r="FH104" s="30"/>
      <c r="FI104" s="30"/>
      <c r="FJ104" s="30"/>
      <c r="FK104" s="30"/>
      <c r="FL104" s="30"/>
      <c r="FM104" s="30"/>
      <c r="FN104" s="30"/>
      <c r="FO104" s="30"/>
      <c r="FP104" s="30"/>
      <c r="FQ104" s="30"/>
      <c r="FR104" s="30"/>
      <c r="FS104" s="30"/>
      <c r="FT104" s="30"/>
      <c r="FU104" s="30"/>
      <c r="FV104" s="30"/>
      <c r="FW104" s="30"/>
      <c r="FX104" s="30"/>
      <c r="FY104" s="30"/>
      <c r="FZ104" s="30"/>
      <c r="GA104" s="30"/>
      <c r="GB104" s="30"/>
      <c r="GC104" s="30"/>
      <c r="GD104" s="30"/>
      <c r="GE104" s="30"/>
      <c r="GF104" s="30"/>
      <c r="GG104" s="30"/>
      <c r="GH104" s="30"/>
      <c r="GI104" s="30"/>
      <c r="GJ104" s="30"/>
      <c r="GK104" s="30"/>
      <c r="GL104" s="30"/>
      <c r="GM104" s="30"/>
      <c r="GN104" s="30"/>
      <c r="GO104" s="30"/>
      <c r="GP104" s="30"/>
      <c r="GQ104" s="30"/>
      <c r="GR104" s="30"/>
      <c r="GS104" s="30"/>
      <c r="GT104" s="30"/>
      <c r="GU104" s="30"/>
      <c r="GV104" s="30"/>
      <c r="GW104" s="30"/>
      <c r="GX104" s="30"/>
      <c r="GY104" s="30"/>
      <c r="GZ104" s="30"/>
      <c r="HA104" s="30"/>
      <c r="HB104" s="30"/>
      <c r="HC104" s="30"/>
      <c r="HD104" s="30"/>
      <c r="HE104" s="30"/>
      <c r="HF104" s="30"/>
      <c r="HG104" s="30"/>
      <c r="HH104" s="30"/>
      <c r="HI104" s="30"/>
      <c r="HJ104" s="30"/>
      <c r="HK104" s="30"/>
      <c r="HL104" s="30"/>
      <c r="HM104" s="30"/>
      <c r="HN104" s="30"/>
      <c r="HO104" s="30"/>
      <c r="HP104" s="30"/>
      <c r="HQ104" s="30"/>
      <c r="HR104" s="30"/>
      <c r="HS104" s="30"/>
    </row>
    <row r="105" spans="1:227" s="30" customFormat="1" ht="151.5" customHeight="1" x14ac:dyDescent="0.25">
      <c r="A105" s="73"/>
      <c r="B105" s="35" t="s">
        <v>337</v>
      </c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76"/>
    </row>
    <row r="106" spans="1:227" s="30" customFormat="1" ht="75" customHeight="1" x14ac:dyDescent="0.25">
      <c r="A106" s="73"/>
      <c r="B106" s="35" t="s">
        <v>338</v>
      </c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76"/>
    </row>
    <row r="107" spans="1:227" s="30" customFormat="1" ht="60.75" customHeight="1" x14ac:dyDescent="0.25">
      <c r="A107" s="73" t="s">
        <v>407</v>
      </c>
      <c r="B107" s="35" t="s">
        <v>339</v>
      </c>
      <c r="C107" s="49">
        <v>0</v>
      </c>
      <c r="D107" s="49">
        <v>0</v>
      </c>
      <c r="E107" s="49">
        <v>0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65" t="s">
        <v>349</v>
      </c>
    </row>
    <row r="108" spans="1:227" s="30" customFormat="1" ht="138" customHeight="1" x14ac:dyDescent="0.25">
      <c r="A108" s="73"/>
      <c r="B108" s="35" t="s">
        <v>337</v>
      </c>
      <c r="C108" s="49">
        <v>0</v>
      </c>
      <c r="D108" s="49">
        <v>0</v>
      </c>
      <c r="E108" s="49">
        <v>0</v>
      </c>
      <c r="F108" s="49">
        <v>0</v>
      </c>
      <c r="G108" s="49">
        <v>0</v>
      </c>
      <c r="H108" s="49">
        <v>0</v>
      </c>
      <c r="I108" s="49">
        <v>0</v>
      </c>
      <c r="J108" s="49">
        <v>0</v>
      </c>
      <c r="K108" s="49">
        <v>0</v>
      </c>
      <c r="L108" s="49">
        <v>0</v>
      </c>
      <c r="M108" s="76"/>
    </row>
    <row r="109" spans="1:227" s="30" customFormat="1" ht="84" customHeight="1" x14ac:dyDescent="0.25">
      <c r="A109" s="73"/>
      <c r="B109" s="35" t="s">
        <v>338</v>
      </c>
      <c r="C109" s="49">
        <v>0</v>
      </c>
      <c r="D109" s="49">
        <v>0</v>
      </c>
      <c r="E109" s="49">
        <v>0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76"/>
    </row>
    <row r="110" spans="1:227" s="30" customFormat="1" ht="66" customHeight="1" x14ac:dyDescent="0.25">
      <c r="A110" s="68" t="s">
        <v>408</v>
      </c>
      <c r="B110" s="35" t="s">
        <v>339</v>
      </c>
      <c r="C110" s="49">
        <v>0</v>
      </c>
      <c r="D110" s="49">
        <v>0</v>
      </c>
      <c r="E110" s="49">
        <v>0</v>
      </c>
      <c r="F110" s="49">
        <v>0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76" t="s">
        <v>350</v>
      </c>
    </row>
    <row r="111" spans="1:227" s="30" customFormat="1" ht="146.25" customHeight="1" x14ac:dyDescent="0.25">
      <c r="A111" s="69"/>
      <c r="B111" s="35" t="s">
        <v>337</v>
      </c>
      <c r="C111" s="49">
        <v>0</v>
      </c>
      <c r="D111" s="49">
        <v>0</v>
      </c>
      <c r="E111" s="49">
        <v>0</v>
      </c>
      <c r="F111" s="49">
        <v>0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66"/>
    </row>
    <row r="112" spans="1:227" s="30" customFormat="1" ht="93" customHeight="1" x14ac:dyDescent="0.25">
      <c r="A112" s="70"/>
      <c r="B112" s="35" t="s">
        <v>338</v>
      </c>
      <c r="C112" s="49">
        <v>0</v>
      </c>
      <c r="D112" s="49">
        <v>0</v>
      </c>
      <c r="E112" s="49">
        <v>0</v>
      </c>
      <c r="F112" s="49">
        <v>0</v>
      </c>
      <c r="G112" s="49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67"/>
    </row>
    <row r="113" spans="1:112" s="30" customFormat="1" ht="83.25" customHeight="1" x14ac:dyDescent="0.25">
      <c r="A113" s="65" t="s">
        <v>409</v>
      </c>
      <c r="B113" s="35" t="s">
        <v>339</v>
      </c>
      <c r="C113" s="49">
        <f>C114+C115</f>
        <v>0</v>
      </c>
      <c r="D113" s="49">
        <f t="shared" ref="D113:L113" si="26">D114+D115</f>
        <v>0</v>
      </c>
      <c r="E113" s="49">
        <f t="shared" si="26"/>
        <v>0</v>
      </c>
      <c r="F113" s="49">
        <f t="shared" si="26"/>
        <v>0</v>
      </c>
      <c r="G113" s="49">
        <f t="shared" si="26"/>
        <v>0</v>
      </c>
      <c r="H113" s="49">
        <f t="shared" si="26"/>
        <v>0</v>
      </c>
      <c r="I113" s="49">
        <f t="shared" si="26"/>
        <v>0</v>
      </c>
      <c r="J113" s="49">
        <f t="shared" si="26"/>
        <v>0</v>
      </c>
      <c r="K113" s="49">
        <f t="shared" si="26"/>
        <v>0</v>
      </c>
      <c r="L113" s="49">
        <f t="shared" si="26"/>
        <v>0</v>
      </c>
      <c r="M113" s="65" t="s">
        <v>335</v>
      </c>
    </row>
    <row r="114" spans="1:112" s="30" customFormat="1" ht="140.25" customHeight="1" x14ac:dyDescent="0.25">
      <c r="A114" s="76"/>
      <c r="B114" s="35" t="s">
        <v>337</v>
      </c>
      <c r="C114" s="49">
        <v>0</v>
      </c>
      <c r="D114" s="49">
        <v>0</v>
      </c>
      <c r="E114" s="49">
        <v>0</v>
      </c>
      <c r="F114" s="49">
        <v>0</v>
      </c>
      <c r="G114" s="49">
        <v>0</v>
      </c>
      <c r="H114" s="49">
        <v>0</v>
      </c>
      <c r="I114" s="49">
        <v>0</v>
      </c>
      <c r="J114" s="49">
        <v>0</v>
      </c>
      <c r="K114" s="49">
        <v>0</v>
      </c>
      <c r="L114" s="49">
        <v>0</v>
      </c>
      <c r="M114" s="76"/>
    </row>
    <row r="115" spans="1:112" s="30" customFormat="1" ht="77.25" customHeight="1" x14ac:dyDescent="0.25">
      <c r="A115" s="80"/>
      <c r="B115" s="35" t="s">
        <v>338</v>
      </c>
      <c r="C115" s="49">
        <v>0</v>
      </c>
      <c r="D115" s="49">
        <v>0</v>
      </c>
      <c r="E115" s="49">
        <v>0</v>
      </c>
      <c r="F115" s="49">
        <v>0</v>
      </c>
      <c r="G115" s="49">
        <v>0</v>
      </c>
      <c r="H115" s="49">
        <v>0</v>
      </c>
      <c r="I115" s="49">
        <v>0</v>
      </c>
      <c r="J115" s="49">
        <v>0</v>
      </c>
      <c r="K115" s="49">
        <v>0</v>
      </c>
      <c r="L115" s="49">
        <v>0</v>
      </c>
      <c r="M115" s="80"/>
    </row>
    <row r="116" spans="1:112" s="30" customFormat="1" ht="66.599999999999994" customHeight="1" x14ac:dyDescent="0.25">
      <c r="A116" s="81" t="s">
        <v>410</v>
      </c>
      <c r="B116" s="35" t="s">
        <v>339</v>
      </c>
      <c r="C116" s="49">
        <f t="shared" ref="C116:L116" si="27">C117+C118</f>
        <v>0</v>
      </c>
      <c r="D116" s="49">
        <f t="shared" si="27"/>
        <v>0</v>
      </c>
      <c r="E116" s="49">
        <f t="shared" si="27"/>
        <v>0</v>
      </c>
      <c r="F116" s="49">
        <f t="shared" si="27"/>
        <v>0</v>
      </c>
      <c r="G116" s="49">
        <f t="shared" si="27"/>
        <v>0</v>
      </c>
      <c r="H116" s="49">
        <f t="shared" si="27"/>
        <v>0</v>
      </c>
      <c r="I116" s="49">
        <f t="shared" si="27"/>
        <v>0</v>
      </c>
      <c r="J116" s="49">
        <f t="shared" si="27"/>
        <v>0</v>
      </c>
      <c r="K116" s="49">
        <f t="shared" si="27"/>
        <v>0</v>
      </c>
      <c r="L116" s="49">
        <f t="shared" si="27"/>
        <v>0</v>
      </c>
      <c r="M116" s="65" t="s">
        <v>324</v>
      </c>
    </row>
    <row r="117" spans="1:112" s="30" customFormat="1" ht="146.25" customHeight="1" x14ac:dyDescent="0.25">
      <c r="A117" s="81"/>
      <c r="B117" s="35" t="s">
        <v>337</v>
      </c>
      <c r="C117" s="49">
        <v>0</v>
      </c>
      <c r="D117" s="49">
        <v>0</v>
      </c>
      <c r="E117" s="49">
        <v>0</v>
      </c>
      <c r="F117" s="49">
        <v>0</v>
      </c>
      <c r="G117" s="49">
        <v>0</v>
      </c>
      <c r="H117" s="49">
        <v>0</v>
      </c>
      <c r="I117" s="49">
        <v>0</v>
      </c>
      <c r="J117" s="49">
        <v>0</v>
      </c>
      <c r="K117" s="49">
        <v>0</v>
      </c>
      <c r="L117" s="49">
        <v>0</v>
      </c>
      <c r="M117" s="76"/>
    </row>
    <row r="118" spans="1:112" s="30" customFormat="1" ht="92.25" customHeight="1" x14ac:dyDescent="0.25">
      <c r="A118" s="81"/>
      <c r="B118" s="35" t="s">
        <v>338</v>
      </c>
      <c r="C118" s="49">
        <v>0</v>
      </c>
      <c r="D118" s="49">
        <v>0</v>
      </c>
      <c r="E118" s="49">
        <v>0</v>
      </c>
      <c r="F118" s="49">
        <v>0</v>
      </c>
      <c r="G118" s="49">
        <v>0</v>
      </c>
      <c r="H118" s="49">
        <v>0</v>
      </c>
      <c r="I118" s="49">
        <v>0</v>
      </c>
      <c r="J118" s="49">
        <v>0</v>
      </c>
      <c r="K118" s="49">
        <v>0</v>
      </c>
      <c r="L118" s="49">
        <v>0</v>
      </c>
      <c r="M118" s="80"/>
    </row>
    <row r="119" spans="1:112" s="17" customFormat="1" ht="53.25" customHeight="1" x14ac:dyDescent="0.25">
      <c r="A119" s="81" t="s">
        <v>411</v>
      </c>
      <c r="B119" s="59" t="s">
        <v>339</v>
      </c>
      <c r="C119" s="49">
        <f>D119+E119+F119+G119+H119+I119+J119+K119+L119</f>
        <v>0</v>
      </c>
      <c r="D119" s="49">
        <f t="shared" ref="D119:L119" si="28">D120+D121</f>
        <v>0</v>
      </c>
      <c r="E119" s="49">
        <f t="shared" si="28"/>
        <v>0</v>
      </c>
      <c r="F119" s="49">
        <f t="shared" si="28"/>
        <v>0</v>
      </c>
      <c r="G119" s="49">
        <f t="shared" si="28"/>
        <v>0</v>
      </c>
      <c r="H119" s="49">
        <f t="shared" si="28"/>
        <v>0</v>
      </c>
      <c r="I119" s="49">
        <f t="shared" si="28"/>
        <v>0</v>
      </c>
      <c r="J119" s="49">
        <f t="shared" si="28"/>
        <v>0</v>
      </c>
      <c r="K119" s="49">
        <f t="shared" si="28"/>
        <v>0</v>
      </c>
      <c r="L119" s="49">
        <f t="shared" si="28"/>
        <v>0</v>
      </c>
      <c r="M119" s="75" t="s">
        <v>393</v>
      </c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9"/>
    </row>
    <row r="120" spans="1:112" s="17" customFormat="1" ht="99.6" customHeight="1" x14ac:dyDescent="0.25">
      <c r="A120" s="81"/>
      <c r="B120" s="60" t="s">
        <v>337</v>
      </c>
      <c r="C120" s="49">
        <f>D120+E120+F120+G120+H120+I120+J120+K120+L120</f>
        <v>0</v>
      </c>
      <c r="D120" s="49">
        <v>0</v>
      </c>
      <c r="E120" s="49">
        <v>0</v>
      </c>
      <c r="F120" s="49">
        <v>0</v>
      </c>
      <c r="G120" s="49">
        <v>0</v>
      </c>
      <c r="H120" s="49">
        <v>0</v>
      </c>
      <c r="I120" s="49">
        <v>0</v>
      </c>
      <c r="J120" s="49">
        <v>0</v>
      </c>
      <c r="K120" s="49">
        <v>0</v>
      </c>
      <c r="L120" s="49">
        <v>0</v>
      </c>
      <c r="M120" s="75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9"/>
    </row>
    <row r="121" spans="1:112" s="17" customFormat="1" ht="122.25" customHeight="1" x14ac:dyDescent="0.25">
      <c r="A121" s="81"/>
      <c r="B121" s="59" t="s">
        <v>338</v>
      </c>
      <c r="C121" s="49">
        <f>D121+E121+F121+G121+H121+I121+J121+K121+L121</f>
        <v>0</v>
      </c>
      <c r="D121" s="49">
        <v>0</v>
      </c>
      <c r="E121" s="49">
        <v>0</v>
      </c>
      <c r="F121" s="49">
        <v>0</v>
      </c>
      <c r="G121" s="49">
        <v>0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75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9"/>
    </row>
    <row r="122" spans="1:112" s="41" customFormat="1" ht="45.75" customHeight="1" x14ac:dyDescent="0.25">
      <c r="A122" s="82" t="s">
        <v>354</v>
      </c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  <c r="BI122" s="38"/>
      <c r="BJ122" s="38"/>
      <c r="BK122" s="38"/>
      <c r="BL122" s="38"/>
      <c r="BM122" s="38"/>
      <c r="BN122" s="38"/>
      <c r="BO122" s="38"/>
      <c r="BP122" s="38"/>
      <c r="BQ122" s="38"/>
      <c r="BR122" s="38"/>
      <c r="BS122" s="38"/>
      <c r="BT122" s="38"/>
      <c r="BU122" s="38"/>
      <c r="BV122" s="38"/>
      <c r="BW122" s="38"/>
      <c r="BX122" s="38"/>
      <c r="BY122" s="38"/>
      <c r="BZ122" s="38"/>
      <c r="CA122" s="38"/>
      <c r="CB122" s="38"/>
      <c r="CC122" s="38"/>
      <c r="CD122" s="38"/>
      <c r="CE122" s="38"/>
      <c r="CF122" s="38"/>
      <c r="CG122" s="38"/>
      <c r="CH122" s="38"/>
      <c r="CI122" s="38"/>
      <c r="CJ122" s="38"/>
      <c r="CK122" s="38"/>
      <c r="CL122" s="38"/>
      <c r="CM122" s="38"/>
      <c r="CN122" s="38"/>
      <c r="CO122" s="38"/>
      <c r="CP122" s="38"/>
      <c r="CQ122" s="38"/>
      <c r="CR122" s="38"/>
      <c r="CS122" s="38"/>
      <c r="CT122" s="38"/>
      <c r="CU122" s="38"/>
      <c r="CV122" s="38"/>
      <c r="CW122" s="38"/>
      <c r="CX122" s="38"/>
      <c r="CY122" s="38"/>
      <c r="CZ122" s="38"/>
      <c r="DA122" s="38"/>
      <c r="DB122" s="38"/>
      <c r="DC122" s="38"/>
      <c r="DD122" s="38"/>
      <c r="DE122" s="38"/>
      <c r="DF122" s="38"/>
      <c r="DG122" s="38"/>
      <c r="DH122" s="38"/>
    </row>
    <row r="123" spans="1:112" s="17" customFormat="1" ht="54" customHeight="1" x14ac:dyDescent="0.25">
      <c r="A123" s="73" t="s">
        <v>380</v>
      </c>
      <c r="B123" s="59" t="s">
        <v>339</v>
      </c>
      <c r="C123" s="49">
        <f t="shared" ref="C123:C138" si="29">D123+E123+F123+G123+H123+I123+J123+K123+L123</f>
        <v>0</v>
      </c>
      <c r="D123" s="49">
        <f t="shared" ref="D123:L123" si="30">D124+D125</f>
        <v>0</v>
      </c>
      <c r="E123" s="49">
        <f t="shared" si="30"/>
        <v>0</v>
      </c>
      <c r="F123" s="49">
        <f t="shared" si="30"/>
        <v>0</v>
      </c>
      <c r="G123" s="49">
        <f t="shared" si="30"/>
        <v>0</v>
      </c>
      <c r="H123" s="49">
        <f t="shared" si="30"/>
        <v>0</v>
      </c>
      <c r="I123" s="49">
        <f t="shared" si="30"/>
        <v>0</v>
      </c>
      <c r="J123" s="49">
        <f t="shared" si="30"/>
        <v>0</v>
      </c>
      <c r="K123" s="49">
        <f t="shared" si="30"/>
        <v>0</v>
      </c>
      <c r="L123" s="49">
        <f t="shared" si="30"/>
        <v>0</v>
      </c>
      <c r="M123" s="75" t="s">
        <v>393</v>
      </c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9"/>
    </row>
    <row r="124" spans="1:112" s="17" customFormat="1" ht="135.75" customHeight="1" x14ac:dyDescent="0.25">
      <c r="A124" s="73"/>
      <c r="B124" s="60" t="s">
        <v>337</v>
      </c>
      <c r="C124" s="49">
        <f t="shared" si="29"/>
        <v>0</v>
      </c>
      <c r="D124" s="49">
        <v>0</v>
      </c>
      <c r="E124" s="49">
        <v>0</v>
      </c>
      <c r="F124" s="49">
        <v>0</v>
      </c>
      <c r="G124" s="49">
        <v>0</v>
      </c>
      <c r="H124" s="49">
        <v>0</v>
      </c>
      <c r="I124" s="49">
        <v>0</v>
      </c>
      <c r="J124" s="49">
        <v>0</v>
      </c>
      <c r="K124" s="49">
        <v>0</v>
      </c>
      <c r="L124" s="49">
        <v>0</v>
      </c>
      <c r="M124" s="75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9"/>
    </row>
    <row r="125" spans="1:112" s="17" customFormat="1" ht="71.25" customHeight="1" x14ac:dyDescent="0.25">
      <c r="A125" s="73"/>
      <c r="B125" s="59" t="s">
        <v>338</v>
      </c>
      <c r="C125" s="49">
        <f t="shared" si="29"/>
        <v>0</v>
      </c>
      <c r="D125" s="49">
        <v>0</v>
      </c>
      <c r="E125" s="49">
        <v>0</v>
      </c>
      <c r="F125" s="49">
        <v>0</v>
      </c>
      <c r="G125" s="49">
        <v>0</v>
      </c>
      <c r="H125" s="49">
        <v>0</v>
      </c>
      <c r="I125" s="49">
        <v>0</v>
      </c>
      <c r="J125" s="49">
        <v>0</v>
      </c>
      <c r="K125" s="49">
        <v>0</v>
      </c>
      <c r="L125" s="49">
        <v>0</v>
      </c>
      <c r="M125" s="75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9"/>
    </row>
    <row r="126" spans="1:112" s="17" customFormat="1" ht="86.25" customHeight="1" x14ac:dyDescent="0.25">
      <c r="A126" s="74" t="s">
        <v>431</v>
      </c>
      <c r="B126" s="59" t="s">
        <v>339</v>
      </c>
      <c r="C126" s="49">
        <f t="shared" si="29"/>
        <v>0</v>
      </c>
      <c r="D126" s="49">
        <f t="shared" ref="D126:L126" si="31">D127+D128</f>
        <v>0</v>
      </c>
      <c r="E126" s="49">
        <f t="shared" si="31"/>
        <v>0</v>
      </c>
      <c r="F126" s="49">
        <f t="shared" si="31"/>
        <v>0</v>
      </c>
      <c r="G126" s="49">
        <f t="shared" si="31"/>
        <v>0</v>
      </c>
      <c r="H126" s="49">
        <f t="shared" si="31"/>
        <v>0</v>
      </c>
      <c r="I126" s="49">
        <f t="shared" si="31"/>
        <v>0</v>
      </c>
      <c r="J126" s="49">
        <f t="shared" si="31"/>
        <v>0</v>
      </c>
      <c r="K126" s="49">
        <f t="shared" si="31"/>
        <v>0</v>
      </c>
      <c r="L126" s="49">
        <f t="shared" si="31"/>
        <v>0</v>
      </c>
      <c r="M126" s="75" t="s">
        <v>432</v>
      </c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9"/>
    </row>
    <row r="127" spans="1:112" s="17" customFormat="1" ht="153.75" customHeight="1" x14ac:dyDescent="0.25">
      <c r="A127" s="74"/>
      <c r="B127" s="60" t="s">
        <v>337</v>
      </c>
      <c r="C127" s="49">
        <f t="shared" si="29"/>
        <v>0</v>
      </c>
      <c r="D127" s="49">
        <v>0</v>
      </c>
      <c r="E127" s="49">
        <v>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75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  <c r="DG127" s="18"/>
      <c r="DH127" s="19"/>
    </row>
    <row r="128" spans="1:112" s="17" customFormat="1" ht="108" customHeight="1" x14ac:dyDescent="0.25">
      <c r="A128" s="74"/>
      <c r="B128" s="59" t="s">
        <v>338</v>
      </c>
      <c r="C128" s="49">
        <f t="shared" si="29"/>
        <v>0</v>
      </c>
      <c r="D128" s="49">
        <v>0</v>
      </c>
      <c r="E128" s="49">
        <v>0</v>
      </c>
      <c r="F128" s="49">
        <v>0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75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9"/>
    </row>
    <row r="129" spans="1:112" s="17" customFormat="1" ht="135.75" customHeight="1" x14ac:dyDescent="0.25">
      <c r="A129" s="74" t="s">
        <v>362</v>
      </c>
      <c r="B129" s="59" t="s">
        <v>339</v>
      </c>
      <c r="C129" s="49">
        <f t="shared" si="29"/>
        <v>0</v>
      </c>
      <c r="D129" s="49">
        <f t="shared" ref="D129:L129" si="32">D130+D131</f>
        <v>0</v>
      </c>
      <c r="E129" s="49">
        <f t="shared" si="32"/>
        <v>0</v>
      </c>
      <c r="F129" s="49">
        <f t="shared" si="32"/>
        <v>0</v>
      </c>
      <c r="G129" s="49">
        <f t="shared" si="32"/>
        <v>0</v>
      </c>
      <c r="H129" s="49">
        <f t="shared" si="32"/>
        <v>0</v>
      </c>
      <c r="I129" s="49">
        <f t="shared" si="32"/>
        <v>0</v>
      </c>
      <c r="J129" s="49">
        <f t="shared" si="32"/>
        <v>0</v>
      </c>
      <c r="K129" s="49">
        <f t="shared" si="32"/>
        <v>0</v>
      </c>
      <c r="L129" s="49">
        <f t="shared" si="32"/>
        <v>0</v>
      </c>
      <c r="M129" s="75" t="s">
        <v>351</v>
      </c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  <c r="DG129" s="18"/>
      <c r="DH129" s="19"/>
    </row>
    <row r="130" spans="1:112" s="17" customFormat="1" ht="131.25" customHeight="1" x14ac:dyDescent="0.25">
      <c r="A130" s="74"/>
      <c r="B130" s="60" t="s">
        <v>337</v>
      </c>
      <c r="C130" s="49">
        <f t="shared" si="29"/>
        <v>0</v>
      </c>
      <c r="D130" s="49">
        <v>0</v>
      </c>
      <c r="E130" s="49">
        <v>0</v>
      </c>
      <c r="F130" s="49">
        <v>0</v>
      </c>
      <c r="G130" s="49">
        <v>0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75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8"/>
      <c r="DC130" s="18"/>
      <c r="DD130" s="18"/>
      <c r="DE130" s="18"/>
      <c r="DF130" s="18"/>
      <c r="DG130" s="18"/>
      <c r="DH130" s="19"/>
    </row>
    <row r="131" spans="1:112" s="17" customFormat="1" ht="246.75" customHeight="1" x14ac:dyDescent="0.25">
      <c r="A131" s="74"/>
      <c r="B131" s="59" t="s">
        <v>338</v>
      </c>
      <c r="C131" s="49">
        <f t="shared" si="29"/>
        <v>0</v>
      </c>
      <c r="D131" s="49">
        <v>0</v>
      </c>
      <c r="E131" s="49">
        <v>0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75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8"/>
      <c r="DC131" s="18"/>
      <c r="DD131" s="18"/>
      <c r="DE131" s="18"/>
      <c r="DF131" s="18"/>
      <c r="DG131" s="18"/>
      <c r="DH131" s="19"/>
    </row>
    <row r="132" spans="1:112" s="43" customFormat="1" ht="69.75" customHeight="1" x14ac:dyDescent="0.25">
      <c r="A132" s="81" t="s">
        <v>415</v>
      </c>
      <c r="B132" s="59" t="s">
        <v>339</v>
      </c>
      <c r="C132" s="49">
        <f t="shared" si="29"/>
        <v>0</v>
      </c>
      <c r="D132" s="49">
        <f t="shared" ref="D132:L132" si="33">D133+D134</f>
        <v>0</v>
      </c>
      <c r="E132" s="49">
        <f t="shared" si="33"/>
        <v>0</v>
      </c>
      <c r="F132" s="49">
        <f t="shared" si="33"/>
        <v>0</v>
      </c>
      <c r="G132" s="49">
        <f t="shared" si="33"/>
        <v>0</v>
      </c>
      <c r="H132" s="49">
        <f t="shared" si="33"/>
        <v>0</v>
      </c>
      <c r="I132" s="49">
        <f t="shared" si="33"/>
        <v>0</v>
      </c>
      <c r="J132" s="49">
        <f t="shared" si="33"/>
        <v>0</v>
      </c>
      <c r="K132" s="49">
        <f t="shared" si="33"/>
        <v>0</v>
      </c>
      <c r="L132" s="49">
        <f t="shared" si="33"/>
        <v>0</v>
      </c>
      <c r="M132" s="75" t="s">
        <v>438</v>
      </c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  <c r="CT132" s="20"/>
      <c r="CU132" s="20"/>
      <c r="CV132" s="20"/>
      <c r="CW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1"/>
    </row>
    <row r="133" spans="1:112" s="17" customFormat="1" ht="132" customHeight="1" x14ac:dyDescent="0.25">
      <c r="A133" s="81"/>
      <c r="B133" s="60" t="s">
        <v>337</v>
      </c>
      <c r="C133" s="49">
        <f t="shared" si="29"/>
        <v>0</v>
      </c>
      <c r="D133" s="49">
        <v>0</v>
      </c>
      <c r="E133" s="49">
        <v>0</v>
      </c>
      <c r="F133" s="49">
        <v>0</v>
      </c>
      <c r="G133" s="49">
        <v>0</v>
      </c>
      <c r="H133" s="49">
        <v>0</v>
      </c>
      <c r="I133" s="49">
        <v>0</v>
      </c>
      <c r="J133" s="49">
        <v>0</v>
      </c>
      <c r="K133" s="49">
        <v>0</v>
      </c>
      <c r="L133" s="49">
        <v>0</v>
      </c>
      <c r="M133" s="75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  <c r="CP133" s="18"/>
      <c r="CQ133" s="18"/>
      <c r="CR133" s="18"/>
      <c r="CS133" s="18"/>
      <c r="CT133" s="18"/>
      <c r="CU133" s="18"/>
      <c r="CV133" s="18"/>
      <c r="CW133" s="18"/>
      <c r="CX133" s="18"/>
      <c r="CY133" s="18"/>
      <c r="CZ133" s="18"/>
      <c r="DA133" s="18"/>
      <c r="DB133" s="18"/>
      <c r="DC133" s="18"/>
      <c r="DD133" s="18"/>
      <c r="DE133" s="18"/>
      <c r="DF133" s="18"/>
      <c r="DG133" s="18"/>
      <c r="DH133" s="19"/>
    </row>
    <row r="134" spans="1:112" s="17" customFormat="1" ht="409.6" customHeight="1" x14ac:dyDescent="0.25">
      <c r="A134" s="81"/>
      <c r="B134" s="59" t="s">
        <v>338</v>
      </c>
      <c r="C134" s="49">
        <f t="shared" si="29"/>
        <v>0</v>
      </c>
      <c r="D134" s="49">
        <v>0</v>
      </c>
      <c r="E134" s="49">
        <v>0</v>
      </c>
      <c r="F134" s="49">
        <v>0</v>
      </c>
      <c r="G134" s="49">
        <v>0</v>
      </c>
      <c r="H134" s="49">
        <v>0</v>
      </c>
      <c r="I134" s="49">
        <v>0</v>
      </c>
      <c r="J134" s="49">
        <v>0</v>
      </c>
      <c r="K134" s="49">
        <v>0</v>
      </c>
      <c r="L134" s="49">
        <v>0</v>
      </c>
      <c r="M134" s="75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8"/>
      <c r="DC134" s="18"/>
      <c r="DD134" s="18"/>
      <c r="DE134" s="18"/>
      <c r="DF134" s="18"/>
      <c r="DG134" s="18"/>
      <c r="DH134" s="19"/>
    </row>
    <row r="135" spans="1:112" s="17" customFormat="1" ht="63" customHeight="1" x14ac:dyDescent="0.25">
      <c r="A135" s="81" t="s">
        <v>381</v>
      </c>
      <c r="B135" s="59" t="s">
        <v>339</v>
      </c>
      <c r="C135" s="49">
        <f t="shared" si="29"/>
        <v>0</v>
      </c>
      <c r="D135" s="49">
        <f t="shared" ref="D135:L135" si="34">D136+D137</f>
        <v>0</v>
      </c>
      <c r="E135" s="49">
        <f t="shared" si="34"/>
        <v>0</v>
      </c>
      <c r="F135" s="49">
        <f t="shared" si="34"/>
        <v>0</v>
      </c>
      <c r="G135" s="49">
        <f t="shared" si="34"/>
        <v>0</v>
      </c>
      <c r="H135" s="49">
        <f t="shared" si="34"/>
        <v>0</v>
      </c>
      <c r="I135" s="49">
        <f t="shared" si="34"/>
        <v>0</v>
      </c>
      <c r="J135" s="49">
        <f t="shared" si="34"/>
        <v>0</v>
      </c>
      <c r="K135" s="49">
        <f t="shared" si="34"/>
        <v>0</v>
      </c>
      <c r="L135" s="49">
        <f t="shared" si="34"/>
        <v>0</v>
      </c>
      <c r="M135" s="81" t="s">
        <v>439</v>
      </c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8"/>
      <c r="DC135" s="18"/>
      <c r="DD135" s="18"/>
      <c r="DE135" s="18"/>
      <c r="DF135" s="18"/>
      <c r="DG135" s="18"/>
      <c r="DH135" s="19"/>
    </row>
    <row r="136" spans="1:112" s="17" customFormat="1" ht="100.5" customHeight="1" x14ac:dyDescent="0.25">
      <c r="A136" s="81"/>
      <c r="B136" s="60" t="s">
        <v>337</v>
      </c>
      <c r="C136" s="49">
        <f t="shared" si="29"/>
        <v>0</v>
      </c>
      <c r="D136" s="49">
        <v>0</v>
      </c>
      <c r="E136" s="49">
        <v>0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81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  <c r="DG136" s="18"/>
      <c r="DH136" s="19"/>
    </row>
    <row r="137" spans="1:112" s="17" customFormat="1" ht="69" customHeight="1" x14ac:dyDescent="0.25">
      <c r="A137" s="81"/>
      <c r="B137" s="59" t="s">
        <v>338</v>
      </c>
      <c r="C137" s="49">
        <f t="shared" si="29"/>
        <v>0</v>
      </c>
      <c r="D137" s="49">
        <v>0</v>
      </c>
      <c r="E137" s="49">
        <v>0</v>
      </c>
      <c r="F137" s="49">
        <v>0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81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  <c r="DG137" s="18"/>
      <c r="DH137" s="19"/>
    </row>
    <row r="138" spans="1:112" s="17" customFormat="1" ht="67.5" customHeight="1" x14ac:dyDescent="0.25">
      <c r="A138" s="81" t="s">
        <v>382</v>
      </c>
      <c r="B138" s="59" t="s">
        <v>339</v>
      </c>
      <c r="C138" s="49">
        <f t="shared" si="29"/>
        <v>0</v>
      </c>
      <c r="D138" s="49">
        <f t="shared" ref="D138:L138" si="35">D139+D140</f>
        <v>0</v>
      </c>
      <c r="E138" s="49">
        <f t="shared" si="35"/>
        <v>0</v>
      </c>
      <c r="F138" s="49">
        <f t="shared" si="35"/>
        <v>0</v>
      </c>
      <c r="G138" s="49">
        <f t="shared" si="35"/>
        <v>0</v>
      </c>
      <c r="H138" s="49">
        <f t="shared" si="35"/>
        <v>0</v>
      </c>
      <c r="I138" s="49">
        <f t="shared" si="35"/>
        <v>0</v>
      </c>
      <c r="J138" s="49">
        <f t="shared" si="35"/>
        <v>0</v>
      </c>
      <c r="K138" s="49">
        <f t="shared" si="35"/>
        <v>0</v>
      </c>
      <c r="L138" s="49">
        <f t="shared" si="35"/>
        <v>0</v>
      </c>
      <c r="M138" s="88" t="s">
        <v>344</v>
      </c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9"/>
    </row>
    <row r="139" spans="1:112" s="17" customFormat="1" ht="135.75" customHeight="1" x14ac:dyDescent="0.25">
      <c r="A139" s="81"/>
      <c r="B139" s="60" t="s">
        <v>337</v>
      </c>
      <c r="C139" s="49">
        <f>+D139+E139+F139+G139+H139+I139+J139+K139+L139</f>
        <v>0</v>
      </c>
      <c r="D139" s="49">
        <v>0</v>
      </c>
      <c r="E139" s="49">
        <v>0</v>
      </c>
      <c r="F139" s="49">
        <v>0</v>
      </c>
      <c r="G139" s="49">
        <v>0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8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9"/>
    </row>
    <row r="140" spans="1:112" s="17" customFormat="1" ht="67.5" customHeight="1" x14ac:dyDescent="0.25">
      <c r="A140" s="81"/>
      <c r="B140" s="59" t="s">
        <v>338</v>
      </c>
      <c r="C140" s="49">
        <f t="shared" ref="C140:C171" si="36">D140+E140+F140+G140+H140+I140+J140+K140+L140</f>
        <v>0</v>
      </c>
      <c r="D140" s="49">
        <v>0</v>
      </c>
      <c r="E140" s="49">
        <v>0</v>
      </c>
      <c r="F140" s="49">
        <v>0</v>
      </c>
      <c r="G140" s="49">
        <v>0</v>
      </c>
      <c r="H140" s="49">
        <v>0</v>
      </c>
      <c r="I140" s="49">
        <v>0</v>
      </c>
      <c r="J140" s="49">
        <v>0</v>
      </c>
      <c r="K140" s="49">
        <v>0</v>
      </c>
      <c r="L140" s="49">
        <v>0</v>
      </c>
      <c r="M140" s="8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9"/>
    </row>
    <row r="141" spans="1:112" s="17" customFormat="1" ht="63" customHeight="1" x14ac:dyDescent="0.25">
      <c r="A141" s="81" t="s">
        <v>370</v>
      </c>
      <c r="B141" s="59" t="s">
        <v>339</v>
      </c>
      <c r="C141" s="49">
        <f t="shared" si="36"/>
        <v>0</v>
      </c>
      <c r="D141" s="49">
        <f t="shared" ref="D141:L141" si="37">D142+D143</f>
        <v>0</v>
      </c>
      <c r="E141" s="49">
        <f t="shared" si="37"/>
        <v>0</v>
      </c>
      <c r="F141" s="49">
        <f t="shared" si="37"/>
        <v>0</v>
      </c>
      <c r="G141" s="49">
        <f t="shared" si="37"/>
        <v>0</v>
      </c>
      <c r="H141" s="49">
        <f t="shared" si="37"/>
        <v>0</v>
      </c>
      <c r="I141" s="49">
        <f t="shared" si="37"/>
        <v>0</v>
      </c>
      <c r="J141" s="49">
        <f t="shared" si="37"/>
        <v>0</v>
      </c>
      <c r="K141" s="49">
        <f t="shared" si="37"/>
        <v>0</v>
      </c>
      <c r="L141" s="49">
        <f t="shared" si="37"/>
        <v>0</v>
      </c>
      <c r="M141" s="75" t="s">
        <v>440</v>
      </c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9"/>
    </row>
    <row r="142" spans="1:112" s="17" customFormat="1" ht="144" customHeight="1" x14ac:dyDescent="0.25">
      <c r="A142" s="81"/>
      <c r="B142" s="60" t="s">
        <v>337</v>
      </c>
      <c r="C142" s="49">
        <f t="shared" si="36"/>
        <v>0</v>
      </c>
      <c r="D142" s="49">
        <v>0</v>
      </c>
      <c r="E142" s="49">
        <v>0</v>
      </c>
      <c r="F142" s="49">
        <v>0</v>
      </c>
      <c r="G142" s="49">
        <v>0</v>
      </c>
      <c r="H142" s="49">
        <v>0</v>
      </c>
      <c r="I142" s="49">
        <v>0</v>
      </c>
      <c r="J142" s="49">
        <v>0</v>
      </c>
      <c r="K142" s="49">
        <v>0</v>
      </c>
      <c r="L142" s="49">
        <v>0</v>
      </c>
      <c r="M142" s="75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9"/>
    </row>
    <row r="143" spans="1:112" s="17" customFormat="1" ht="72" customHeight="1" x14ac:dyDescent="0.25">
      <c r="A143" s="81"/>
      <c r="B143" s="59" t="s">
        <v>338</v>
      </c>
      <c r="C143" s="49">
        <f t="shared" si="36"/>
        <v>0</v>
      </c>
      <c r="D143" s="49">
        <v>0</v>
      </c>
      <c r="E143" s="49">
        <v>0</v>
      </c>
      <c r="F143" s="49">
        <v>0</v>
      </c>
      <c r="G143" s="49">
        <v>0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75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9"/>
    </row>
    <row r="144" spans="1:112" s="17" customFormat="1" ht="69" customHeight="1" x14ac:dyDescent="0.25">
      <c r="A144" s="81" t="s">
        <v>371</v>
      </c>
      <c r="B144" s="59" t="s">
        <v>339</v>
      </c>
      <c r="C144" s="49">
        <f t="shared" si="36"/>
        <v>0</v>
      </c>
      <c r="D144" s="49">
        <v>0</v>
      </c>
      <c r="E144" s="49">
        <v>0</v>
      </c>
      <c r="F144" s="49">
        <v>0</v>
      </c>
      <c r="G144" s="49">
        <v>0</v>
      </c>
      <c r="H144" s="49">
        <v>0</v>
      </c>
      <c r="I144" s="49">
        <v>0</v>
      </c>
      <c r="J144" s="49">
        <v>0</v>
      </c>
      <c r="K144" s="49">
        <v>0</v>
      </c>
      <c r="L144" s="49">
        <v>0</v>
      </c>
      <c r="M144" s="81" t="s">
        <v>345</v>
      </c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9"/>
    </row>
    <row r="145" spans="1:112" s="17" customFormat="1" ht="139.5" customHeight="1" x14ac:dyDescent="0.25">
      <c r="A145" s="81"/>
      <c r="B145" s="60" t="s">
        <v>337</v>
      </c>
      <c r="C145" s="49">
        <f t="shared" si="36"/>
        <v>0</v>
      </c>
      <c r="D145" s="49">
        <v>0</v>
      </c>
      <c r="E145" s="49">
        <v>0</v>
      </c>
      <c r="F145" s="49">
        <v>0</v>
      </c>
      <c r="G145" s="49">
        <v>0</v>
      </c>
      <c r="H145" s="49">
        <v>0</v>
      </c>
      <c r="I145" s="49">
        <v>0</v>
      </c>
      <c r="J145" s="49">
        <v>0</v>
      </c>
      <c r="K145" s="49">
        <v>0</v>
      </c>
      <c r="L145" s="49">
        <v>0</v>
      </c>
      <c r="M145" s="81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9"/>
    </row>
    <row r="146" spans="1:112" s="17" customFormat="1" ht="77.25" customHeight="1" x14ac:dyDescent="0.25">
      <c r="A146" s="81"/>
      <c r="B146" s="59" t="s">
        <v>338</v>
      </c>
      <c r="C146" s="49">
        <f t="shared" si="36"/>
        <v>0</v>
      </c>
      <c r="D146" s="49">
        <v>0</v>
      </c>
      <c r="E146" s="49">
        <v>0</v>
      </c>
      <c r="F146" s="49">
        <v>0</v>
      </c>
      <c r="G146" s="49">
        <v>0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81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8"/>
      <c r="DC146" s="18"/>
      <c r="DD146" s="18"/>
      <c r="DE146" s="18"/>
      <c r="DF146" s="18"/>
      <c r="DG146" s="18"/>
      <c r="DH146" s="19"/>
    </row>
    <row r="147" spans="1:112" s="17" customFormat="1" ht="56.25" customHeight="1" x14ac:dyDescent="0.25">
      <c r="A147" s="81" t="s">
        <v>372</v>
      </c>
      <c r="B147" s="59" t="s">
        <v>339</v>
      </c>
      <c r="C147" s="49">
        <f t="shared" si="36"/>
        <v>0</v>
      </c>
      <c r="D147" s="49">
        <v>0</v>
      </c>
      <c r="E147" s="49">
        <v>0</v>
      </c>
      <c r="F147" s="49">
        <v>0</v>
      </c>
      <c r="G147" s="49">
        <v>0</v>
      </c>
      <c r="H147" s="49">
        <v>0</v>
      </c>
      <c r="I147" s="49">
        <v>0</v>
      </c>
      <c r="J147" s="49">
        <v>0</v>
      </c>
      <c r="K147" s="49">
        <v>0</v>
      </c>
      <c r="L147" s="49">
        <v>0</v>
      </c>
      <c r="M147" s="81" t="s">
        <v>345</v>
      </c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8"/>
      <c r="DC147" s="18"/>
      <c r="DD147" s="18"/>
      <c r="DE147" s="18"/>
      <c r="DF147" s="18"/>
      <c r="DG147" s="18"/>
      <c r="DH147" s="19"/>
    </row>
    <row r="148" spans="1:112" s="17" customFormat="1" ht="140.25" customHeight="1" x14ac:dyDescent="0.25">
      <c r="A148" s="81"/>
      <c r="B148" s="60" t="s">
        <v>337</v>
      </c>
      <c r="C148" s="49">
        <f t="shared" si="36"/>
        <v>0</v>
      </c>
      <c r="D148" s="49">
        <v>0</v>
      </c>
      <c r="E148" s="49">
        <v>0</v>
      </c>
      <c r="F148" s="49">
        <v>0</v>
      </c>
      <c r="G148" s="49">
        <v>0</v>
      </c>
      <c r="H148" s="49">
        <v>0</v>
      </c>
      <c r="I148" s="49">
        <v>0</v>
      </c>
      <c r="J148" s="49">
        <v>0</v>
      </c>
      <c r="K148" s="49">
        <v>0</v>
      </c>
      <c r="L148" s="49">
        <v>0</v>
      </c>
      <c r="M148" s="81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8"/>
      <c r="DC148" s="18"/>
      <c r="DD148" s="18"/>
      <c r="DE148" s="18"/>
      <c r="DF148" s="18"/>
      <c r="DG148" s="18"/>
      <c r="DH148" s="19"/>
    </row>
    <row r="149" spans="1:112" s="17" customFormat="1" ht="80.25" customHeight="1" x14ac:dyDescent="0.25">
      <c r="A149" s="81"/>
      <c r="B149" s="59" t="s">
        <v>338</v>
      </c>
      <c r="C149" s="49">
        <f t="shared" si="36"/>
        <v>0</v>
      </c>
      <c r="D149" s="49">
        <v>0</v>
      </c>
      <c r="E149" s="49">
        <v>0</v>
      </c>
      <c r="F149" s="49">
        <v>0</v>
      </c>
      <c r="G149" s="49">
        <v>0</v>
      </c>
      <c r="H149" s="49">
        <v>0</v>
      </c>
      <c r="I149" s="49">
        <v>0</v>
      </c>
      <c r="J149" s="49">
        <v>0</v>
      </c>
      <c r="K149" s="49">
        <v>0</v>
      </c>
      <c r="L149" s="49">
        <v>0</v>
      </c>
      <c r="M149" s="81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9"/>
    </row>
    <row r="150" spans="1:112" s="17" customFormat="1" ht="62.25" customHeight="1" x14ac:dyDescent="0.25">
      <c r="A150" s="81" t="s">
        <v>416</v>
      </c>
      <c r="B150" s="59" t="s">
        <v>339</v>
      </c>
      <c r="C150" s="49">
        <f t="shared" si="36"/>
        <v>0</v>
      </c>
      <c r="D150" s="49">
        <v>0</v>
      </c>
      <c r="E150" s="49">
        <v>0</v>
      </c>
      <c r="F150" s="49">
        <v>0</v>
      </c>
      <c r="G150" s="49">
        <v>0</v>
      </c>
      <c r="H150" s="49">
        <v>0</v>
      </c>
      <c r="I150" s="49">
        <v>0</v>
      </c>
      <c r="J150" s="49">
        <v>0</v>
      </c>
      <c r="K150" s="49">
        <v>0</v>
      </c>
      <c r="L150" s="49">
        <v>0</v>
      </c>
      <c r="M150" s="81" t="s">
        <v>346</v>
      </c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8"/>
      <c r="DC150" s="18"/>
      <c r="DD150" s="18"/>
      <c r="DE150" s="18"/>
      <c r="DF150" s="18"/>
      <c r="DG150" s="18"/>
      <c r="DH150" s="19"/>
    </row>
    <row r="151" spans="1:112" s="17" customFormat="1" ht="144.75" customHeight="1" x14ac:dyDescent="0.25">
      <c r="A151" s="81"/>
      <c r="B151" s="60" t="s">
        <v>337</v>
      </c>
      <c r="C151" s="49">
        <f t="shared" si="36"/>
        <v>0</v>
      </c>
      <c r="D151" s="49">
        <v>0</v>
      </c>
      <c r="E151" s="49">
        <v>0</v>
      </c>
      <c r="F151" s="49">
        <v>0</v>
      </c>
      <c r="G151" s="49">
        <v>0</v>
      </c>
      <c r="H151" s="49">
        <v>0</v>
      </c>
      <c r="I151" s="49">
        <v>0</v>
      </c>
      <c r="J151" s="49">
        <v>0</v>
      </c>
      <c r="K151" s="49">
        <v>0</v>
      </c>
      <c r="L151" s="49">
        <v>0</v>
      </c>
      <c r="M151" s="81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8"/>
      <c r="DC151" s="18"/>
      <c r="DD151" s="18"/>
      <c r="DE151" s="18"/>
      <c r="DF151" s="18"/>
      <c r="DG151" s="18"/>
      <c r="DH151" s="19"/>
    </row>
    <row r="152" spans="1:112" s="17" customFormat="1" ht="77.25" customHeight="1" x14ac:dyDescent="0.25">
      <c r="A152" s="81"/>
      <c r="B152" s="59" t="s">
        <v>338</v>
      </c>
      <c r="C152" s="49">
        <f t="shared" si="36"/>
        <v>0</v>
      </c>
      <c r="D152" s="49">
        <v>0</v>
      </c>
      <c r="E152" s="49">
        <v>0</v>
      </c>
      <c r="F152" s="49">
        <v>0</v>
      </c>
      <c r="G152" s="49">
        <v>0</v>
      </c>
      <c r="H152" s="49">
        <v>0</v>
      </c>
      <c r="I152" s="49">
        <v>0</v>
      </c>
      <c r="J152" s="49">
        <v>0</v>
      </c>
      <c r="K152" s="49">
        <v>0</v>
      </c>
      <c r="L152" s="49">
        <v>0</v>
      </c>
      <c r="M152" s="81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  <c r="DG152" s="18"/>
      <c r="DH152" s="19"/>
    </row>
    <row r="153" spans="1:112" s="17" customFormat="1" ht="75" customHeight="1" x14ac:dyDescent="0.25">
      <c r="A153" s="81" t="s">
        <v>373</v>
      </c>
      <c r="B153" s="59" t="s">
        <v>339</v>
      </c>
      <c r="C153" s="49">
        <f t="shared" si="36"/>
        <v>0</v>
      </c>
      <c r="D153" s="49">
        <v>0</v>
      </c>
      <c r="E153" s="49">
        <v>0</v>
      </c>
      <c r="F153" s="49">
        <v>0</v>
      </c>
      <c r="G153" s="49">
        <v>0</v>
      </c>
      <c r="H153" s="49">
        <v>0</v>
      </c>
      <c r="I153" s="49">
        <v>0</v>
      </c>
      <c r="J153" s="49">
        <v>0</v>
      </c>
      <c r="K153" s="49">
        <v>0</v>
      </c>
      <c r="L153" s="49">
        <v>0</v>
      </c>
      <c r="M153" s="81" t="s">
        <v>345</v>
      </c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  <c r="CS153" s="18"/>
      <c r="CT153" s="18"/>
      <c r="CU153" s="18"/>
      <c r="CV153" s="18"/>
      <c r="CW153" s="18"/>
      <c r="CX153" s="18"/>
      <c r="CY153" s="18"/>
      <c r="CZ153" s="18"/>
      <c r="DA153" s="18"/>
      <c r="DB153" s="18"/>
      <c r="DC153" s="18"/>
      <c r="DD153" s="18"/>
      <c r="DE153" s="18"/>
      <c r="DF153" s="18"/>
      <c r="DG153" s="18"/>
      <c r="DH153" s="19"/>
    </row>
    <row r="154" spans="1:112" s="17" customFormat="1" ht="137.25" customHeight="1" x14ac:dyDescent="0.25">
      <c r="A154" s="81"/>
      <c r="B154" s="60" t="s">
        <v>337</v>
      </c>
      <c r="C154" s="49">
        <f t="shared" si="36"/>
        <v>0</v>
      </c>
      <c r="D154" s="49">
        <v>0</v>
      </c>
      <c r="E154" s="49">
        <v>0</v>
      </c>
      <c r="F154" s="49">
        <v>0</v>
      </c>
      <c r="G154" s="49">
        <v>0</v>
      </c>
      <c r="H154" s="49">
        <v>0</v>
      </c>
      <c r="I154" s="49">
        <v>0</v>
      </c>
      <c r="J154" s="49">
        <v>0</v>
      </c>
      <c r="K154" s="49">
        <v>0</v>
      </c>
      <c r="L154" s="49">
        <v>0</v>
      </c>
      <c r="M154" s="81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8"/>
      <c r="DC154" s="18"/>
      <c r="DD154" s="18"/>
      <c r="DE154" s="18"/>
      <c r="DF154" s="18"/>
      <c r="DG154" s="18"/>
      <c r="DH154" s="19"/>
    </row>
    <row r="155" spans="1:112" s="17" customFormat="1" ht="78.75" customHeight="1" x14ac:dyDescent="0.25">
      <c r="A155" s="81"/>
      <c r="B155" s="59" t="s">
        <v>338</v>
      </c>
      <c r="C155" s="49">
        <f t="shared" si="36"/>
        <v>0</v>
      </c>
      <c r="D155" s="49">
        <v>0</v>
      </c>
      <c r="E155" s="49">
        <v>0</v>
      </c>
      <c r="F155" s="49">
        <v>0</v>
      </c>
      <c r="G155" s="49">
        <v>0</v>
      </c>
      <c r="H155" s="49">
        <v>0</v>
      </c>
      <c r="I155" s="49">
        <v>0</v>
      </c>
      <c r="J155" s="49">
        <v>0</v>
      </c>
      <c r="K155" s="49">
        <v>0</v>
      </c>
      <c r="L155" s="49">
        <v>0</v>
      </c>
      <c r="M155" s="81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  <c r="DG155" s="18"/>
      <c r="DH155" s="19"/>
    </row>
    <row r="156" spans="1:112" s="17" customFormat="1" ht="51.75" customHeight="1" x14ac:dyDescent="0.25">
      <c r="A156" s="77" t="s">
        <v>417</v>
      </c>
      <c r="B156" s="59" t="s">
        <v>339</v>
      </c>
      <c r="C156" s="49">
        <f t="shared" si="36"/>
        <v>0</v>
      </c>
      <c r="D156" s="49">
        <v>0</v>
      </c>
      <c r="E156" s="49">
        <v>0</v>
      </c>
      <c r="F156" s="49">
        <v>0</v>
      </c>
      <c r="G156" s="49">
        <v>0</v>
      </c>
      <c r="H156" s="49">
        <v>0</v>
      </c>
      <c r="I156" s="49">
        <v>0</v>
      </c>
      <c r="J156" s="49">
        <v>0</v>
      </c>
      <c r="K156" s="49">
        <v>0</v>
      </c>
      <c r="L156" s="49">
        <v>0</v>
      </c>
      <c r="M156" s="77" t="s">
        <v>345</v>
      </c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  <c r="DG156" s="18"/>
      <c r="DH156" s="19"/>
    </row>
    <row r="157" spans="1:112" s="17" customFormat="1" ht="135" customHeight="1" x14ac:dyDescent="0.25">
      <c r="A157" s="78"/>
      <c r="B157" s="60" t="s">
        <v>337</v>
      </c>
      <c r="C157" s="49">
        <f t="shared" si="36"/>
        <v>0</v>
      </c>
      <c r="D157" s="49">
        <v>0</v>
      </c>
      <c r="E157" s="49">
        <v>0</v>
      </c>
      <c r="F157" s="49">
        <v>0</v>
      </c>
      <c r="G157" s="49">
        <v>0</v>
      </c>
      <c r="H157" s="49">
        <v>0</v>
      </c>
      <c r="I157" s="49">
        <v>0</v>
      </c>
      <c r="J157" s="49">
        <v>0</v>
      </c>
      <c r="K157" s="49">
        <v>0</v>
      </c>
      <c r="L157" s="49">
        <v>0</v>
      </c>
      <c r="M157" s="7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  <c r="DG157" s="18"/>
      <c r="DH157" s="19"/>
    </row>
    <row r="158" spans="1:112" s="17" customFormat="1" ht="69.599999999999994" customHeight="1" x14ac:dyDescent="0.25">
      <c r="A158" s="79"/>
      <c r="B158" s="59" t="s">
        <v>338</v>
      </c>
      <c r="C158" s="49">
        <f t="shared" si="36"/>
        <v>0</v>
      </c>
      <c r="D158" s="49">
        <v>0</v>
      </c>
      <c r="E158" s="49">
        <v>0</v>
      </c>
      <c r="F158" s="49">
        <v>0</v>
      </c>
      <c r="G158" s="49">
        <v>0</v>
      </c>
      <c r="H158" s="49">
        <v>0</v>
      </c>
      <c r="I158" s="49">
        <v>0</v>
      </c>
      <c r="J158" s="49">
        <v>0</v>
      </c>
      <c r="K158" s="49">
        <v>0</v>
      </c>
      <c r="L158" s="49">
        <v>0</v>
      </c>
      <c r="M158" s="79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  <c r="CS158" s="18"/>
      <c r="CT158" s="18"/>
      <c r="CU158" s="18"/>
      <c r="CV158" s="18"/>
      <c r="CW158" s="18"/>
      <c r="CX158" s="18"/>
      <c r="CY158" s="18"/>
      <c r="CZ158" s="18"/>
      <c r="DA158" s="18"/>
      <c r="DB158" s="18"/>
      <c r="DC158" s="18"/>
      <c r="DD158" s="18"/>
      <c r="DE158" s="18"/>
      <c r="DF158" s="18"/>
      <c r="DG158" s="18"/>
      <c r="DH158" s="19"/>
    </row>
    <row r="159" spans="1:112" s="17" customFormat="1" ht="60" customHeight="1" x14ac:dyDescent="0.25">
      <c r="A159" s="77" t="s">
        <v>418</v>
      </c>
      <c r="B159" s="59" t="s">
        <v>339</v>
      </c>
      <c r="C159" s="49">
        <f t="shared" si="36"/>
        <v>0</v>
      </c>
      <c r="D159" s="49">
        <v>0</v>
      </c>
      <c r="E159" s="49">
        <v>0</v>
      </c>
      <c r="F159" s="49">
        <v>0</v>
      </c>
      <c r="G159" s="49">
        <v>0</v>
      </c>
      <c r="H159" s="49">
        <v>0</v>
      </c>
      <c r="I159" s="49">
        <v>0</v>
      </c>
      <c r="J159" s="49">
        <v>0</v>
      </c>
      <c r="K159" s="49">
        <v>0</v>
      </c>
      <c r="L159" s="49">
        <v>0</v>
      </c>
      <c r="M159" s="77" t="s">
        <v>345</v>
      </c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8"/>
      <c r="DC159" s="18"/>
      <c r="DD159" s="18"/>
      <c r="DE159" s="18"/>
      <c r="DF159" s="18"/>
      <c r="DG159" s="18"/>
      <c r="DH159" s="19"/>
    </row>
    <row r="160" spans="1:112" s="17" customFormat="1" ht="138" customHeight="1" x14ac:dyDescent="0.25">
      <c r="A160" s="78"/>
      <c r="B160" s="60" t="s">
        <v>337</v>
      </c>
      <c r="C160" s="49">
        <f t="shared" si="36"/>
        <v>0</v>
      </c>
      <c r="D160" s="49">
        <v>0</v>
      </c>
      <c r="E160" s="49">
        <v>0</v>
      </c>
      <c r="F160" s="49">
        <v>0</v>
      </c>
      <c r="G160" s="49">
        <v>0</v>
      </c>
      <c r="H160" s="49">
        <v>0</v>
      </c>
      <c r="I160" s="49">
        <v>0</v>
      </c>
      <c r="J160" s="49">
        <v>0</v>
      </c>
      <c r="K160" s="49">
        <v>0</v>
      </c>
      <c r="L160" s="49">
        <v>0</v>
      </c>
      <c r="M160" s="7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8"/>
      <c r="DC160" s="18"/>
      <c r="DD160" s="18"/>
      <c r="DE160" s="18"/>
      <c r="DF160" s="18"/>
      <c r="DG160" s="18"/>
      <c r="DH160" s="19"/>
    </row>
    <row r="161" spans="1:112" s="17" customFormat="1" ht="87" customHeight="1" x14ac:dyDescent="0.25">
      <c r="A161" s="79"/>
      <c r="B161" s="59" t="s">
        <v>338</v>
      </c>
      <c r="C161" s="49">
        <f t="shared" si="36"/>
        <v>0</v>
      </c>
      <c r="D161" s="49">
        <v>0</v>
      </c>
      <c r="E161" s="49">
        <v>0</v>
      </c>
      <c r="F161" s="49">
        <v>0</v>
      </c>
      <c r="G161" s="49">
        <v>0</v>
      </c>
      <c r="H161" s="49">
        <v>0</v>
      </c>
      <c r="I161" s="49">
        <v>0</v>
      </c>
      <c r="J161" s="49">
        <v>0</v>
      </c>
      <c r="K161" s="49">
        <v>0</v>
      </c>
      <c r="L161" s="49">
        <v>0</v>
      </c>
      <c r="M161" s="79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9"/>
    </row>
    <row r="162" spans="1:112" s="17" customFormat="1" ht="62.25" customHeight="1" x14ac:dyDescent="0.25">
      <c r="A162" s="77" t="s">
        <v>374</v>
      </c>
      <c r="B162" s="59" t="s">
        <v>339</v>
      </c>
      <c r="C162" s="49">
        <f t="shared" si="36"/>
        <v>0</v>
      </c>
      <c r="D162" s="49">
        <v>0</v>
      </c>
      <c r="E162" s="49">
        <v>0</v>
      </c>
      <c r="F162" s="49">
        <v>0</v>
      </c>
      <c r="G162" s="49">
        <v>0</v>
      </c>
      <c r="H162" s="49">
        <v>0</v>
      </c>
      <c r="I162" s="49">
        <v>0</v>
      </c>
      <c r="J162" s="49">
        <v>0</v>
      </c>
      <c r="K162" s="49">
        <v>0</v>
      </c>
      <c r="L162" s="49">
        <v>0</v>
      </c>
      <c r="M162" s="77" t="s">
        <v>345</v>
      </c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8"/>
      <c r="DC162" s="18"/>
      <c r="DD162" s="18"/>
      <c r="DE162" s="18"/>
      <c r="DF162" s="18"/>
      <c r="DG162" s="18"/>
      <c r="DH162" s="19"/>
    </row>
    <row r="163" spans="1:112" s="17" customFormat="1" ht="133.5" customHeight="1" x14ac:dyDescent="0.25">
      <c r="A163" s="78"/>
      <c r="B163" s="60" t="s">
        <v>337</v>
      </c>
      <c r="C163" s="49">
        <f t="shared" si="36"/>
        <v>0</v>
      </c>
      <c r="D163" s="49">
        <v>0</v>
      </c>
      <c r="E163" s="49">
        <v>0</v>
      </c>
      <c r="F163" s="49">
        <v>0</v>
      </c>
      <c r="G163" s="49">
        <v>0</v>
      </c>
      <c r="H163" s="49">
        <v>0</v>
      </c>
      <c r="I163" s="49">
        <v>0</v>
      </c>
      <c r="J163" s="49">
        <v>0</v>
      </c>
      <c r="K163" s="49">
        <v>0</v>
      </c>
      <c r="L163" s="49">
        <v>0</v>
      </c>
      <c r="M163" s="7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  <c r="DG163" s="18"/>
      <c r="DH163" s="19"/>
    </row>
    <row r="164" spans="1:112" s="17" customFormat="1" ht="81" customHeight="1" x14ac:dyDescent="0.25">
      <c r="A164" s="79"/>
      <c r="B164" s="59" t="s">
        <v>338</v>
      </c>
      <c r="C164" s="49">
        <f t="shared" si="36"/>
        <v>0</v>
      </c>
      <c r="D164" s="49">
        <v>0</v>
      </c>
      <c r="E164" s="49">
        <v>0</v>
      </c>
      <c r="F164" s="49">
        <v>0</v>
      </c>
      <c r="G164" s="49">
        <v>0</v>
      </c>
      <c r="H164" s="49">
        <v>0</v>
      </c>
      <c r="I164" s="49">
        <v>0</v>
      </c>
      <c r="J164" s="49">
        <v>0</v>
      </c>
      <c r="K164" s="49">
        <v>0</v>
      </c>
      <c r="L164" s="49">
        <v>0</v>
      </c>
      <c r="M164" s="79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8"/>
      <c r="DC164" s="18"/>
      <c r="DD164" s="18"/>
      <c r="DE164" s="18"/>
      <c r="DF164" s="18"/>
      <c r="DG164" s="18"/>
      <c r="DH164" s="19"/>
    </row>
    <row r="165" spans="1:112" s="17" customFormat="1" ht="57" customHeight="1" x14ac:dyDescent="0.25">
      <c r="A165" s="77" t="s">
        <v>426</v>
      </c>
      <c r="B165" s="59" t="s">
        <v>339</v>
      </c>
      <c r="C165" s="49">
        <f t="shared" si="36"/>
        <v>0</v>
      </c>
      <c r="D165" s="49">
        <v>0</v>
      </c>
      <c r="E165" s="49">
        <v>0</v>
      </c>
      <c r="F165" s="49">
        <v>0</v>
      </c>
      <c r="G165" s="49">
        <v>0</v>
      </c>
      <c r="H165" s="49">
        <v>0</v>
      </c>
      <c r="I165" s="49">
        <v>0</v>
      </c>
      <c r="J165" s="49">
        <v>0</v>
      </c>
      <c r="K165" s="49">
        <v>0</v>
      </c>
      <c r="L165" s="49">
        <v>0</v>
      </c>
      <c r="M165" s="77" t="s">
        <v>345</v>
      </c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8"/>
      <c r="DC165" s="18"/>
      <c r="DD165" s="18"/>
      <c r="DE165" s="18"/>
      <c r="DF165" s="18"/>
      <c r="DG165" s="18"/>
      <c r="DH165" s="19"/>
    </row>
    <row r="166" spans="1:112" s="17" customFormat="1" ht="132" customHeight="1" x14ac:dyDescent="0.25">
      <c r="A166" s="78"/>
      <c r="B166" s="60" t="s">
        <v>337</v>
      </c>
      <c r="C166" s="49">
        <f t="shared" si="36"/>
        <v>0</v>
      </c>
      <c r="D166" s="49">
        <v>0</v>
      </c>
      <c r="E166" s="49">
        <v>0</v>
      </c>
      <c r="F166" s="49">
        <v>0</v>
      </c>
      <c r="G166" s="49">
        <v>0</v>
      </c>
      <c r="H166" s="49">
        <v>0</v>
      </c>
      <c r="I166" s="49">
        <v>0</v>
      </c>
      <c r="J166" s="49">
        <v>0</v>
      </c>
      <c r="K166" s="49">
        <v>0</v>
      </c>
      <c r="L166" s="49">
        <v>0</v>
      </c>
      <c r="M166" s="7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  <c r="CS166" s="18"/>
      <c r="CT166" s="18"/>
      <c r="CU166" s="18"/>
      <c r="CV166" s="18"/>
      <c r="CW166" s="18"/>
      <c r="CX166" s="18"/>
      <c r="CY166" s="18"/>
      <c r="CZ166" s="18"/>
      <c r="DA166" s="18"/>
      <c r="DB166" s="18"/>
      <c r="DC166" s="18"/>
      <c r="DD166" s="18"/>
      <c r="DE166" s="18"/>
      <c r="DF166" s="18"/>
      <c r="DG166" s="18"/>
      <c r="DH166" s="19"/>
    </row>
    <row r="167" spans="1:112" s="17" customFormat="1" ht="77.25" customHeight="1" x14ac:dyDescent="0.25">
      <c r="A167" s="79"/>
      <c r="B167" s="59" t="s">
        <v>338</v>
      </c>
      <c r="C167" s="49">
        <f t="shared" si="36"/>
        <v>0</v>
      </c>
      <c r="D167" s="49">
        <v>0</v>
      </c>
      <c r="E167" s="49">
        <v>0</v>
      </c>
      <c r="F167" s="49">
        <v>0</v>
      </c>
      <c r="G167" s="49">
        <v>0</v>
      </c>
      <c r="H167" s="49">
        <v>0</v>
      </c>
      <c r="I167" s="49">
        <v>0</v>
      </c>
      <c r="J167" s="49">
        <v>0</v>
      </c>
      <c r="K167" s="49">
        <v>0</v>
      </c>
      <c r="L167" s="49">
        <v>0</v>
      </c>
      <c r="M167" s="79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  <c r="CS167" s="18"/>
      <c r="CT167" s="18"/>
      <c r="CU167" s="18"/>
      <c r="CV167" s="18"/>
      <c r="CW167" s="18"/>
      <c r="CX167" s="18"/>
      <c r="CY167" s="18"/>
      <c r="CZ167" s="18"/>
      <c r="DA167" s="18"/>
      <c r="DB167" s="18"/>
      <c r="DC167" s="18"/>
      <c r="DD167" s="18"/>
      <c r="DE167" s="18"/>
      <c r="DF167" s="18"/>
      <c r="DG167" s="18"/>
      <c r="DH167" s="19"/>
    </row>
    <row r="168" spans="1:112" s="17" customFormat="1" ht="81" customHeight="1" x14ac:dyDescent="0.25">
      <c r="A168" s="77" t="s">
        <v>419</v>
      </c>
      <c r="B168" s="59" t="s">
        <v>339</v>
      </c>
      <c r="C168" s="49">
        <f t="shared" si="36"/>
        <v>0</v>
      </c>
      <c r="D168" s="49">
        <v>0</v>
      </c>
      <c r="E168" s="49">
        <v>0</v>
      </c>
      <c r="F168" s="49">
        <v>0</v>
      </c>
      <c r="G168" s="49">
        <v>0</v>
      </c>
      <c r="H168" s="49">
        <v>0</v>
      </c>
      <c r="I168" s="49">
        <v>0</v>
      </c>
      <c r="J168" s="49">
        <v>0</v>
      </c>
      <c r="K168" s="49">
        <v>0</v>
      </c>
      <c r="L168" s="49">
        <v>0</v>
      </c>
      <c r="M168" s="77" t="s">
        <v>345</v>
      </c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8"/>
      <c r="DC168" s="18"/>
      <c r="DD168" s="18"/>
      <c r="DE168" s="18"/>
      <c r="DF168" s="18"/>
      <c r="DG168" s="18"/>
      <c r="DH168" s="19"/>
    </row>
    <row r="169" spans="1:112" s="17" customFormat="1" ht="154.5" customHeight="1" x14ac:dyDescent="0.25">
      <c r="A169" s="78"/>
      <c r="B169" s="60" t="s">
        <v>337</v>
      </c>
      <c r="C169" s="49">
        <f t="shared" si="36"/>
        <v>0</v>
      </c>
      <c r="D169" s="49">
        <v>0</v>
      </c>
      <c r="E169" s="49">
        <v>0</v>
      </c>
      <c r="F169" s="49">
        <v>0</v>
      </c>
      <c r="G169" s="49">
        <v>0</v>
      </c>
      <c r="H169" s="49">
        <v>0</v>
      </c>
      <c r="I169" s="49">
        <v>0</v>
      </c>
      <c r="J169" s="49">
        <v>0</v>
      </c>
      <c r="K169" s="49">
        <v>0</v>
      </c>
      <c r="L169" s="49">
        <v>0</v>
      </c>
      <c r="M169" s="7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9"/>
    </row>
    <row r="170" spans="1:112" s="17" customFormat="1" ht="83.25" customHeight="1" x14ac:dyDescent="0.25">
      <c r="A170" s="79"/>
      <c r="B170" s="59" t="s">
        <v>338</v>
      </c>
      <c r="C170" s="49">
        <f t="shared" si="36"/>
        <v>0</v>
      </c>
      <c r="D170" s="49">
        <v>0</v>
      </c>
      <c r="E170" s="49">
        <v>0</v>
      </c>
      <c r="F170" s="49">
        <v>0</v>
      </c>
      <c r="G170" s="49">
        <v>0</v>
      </c>
      <c r="H170" s="49">
        <v>0</v>
      </c>
      <c r="I170" s="49">
        <v>0</v>
      </c>
      <c r="J170" s="49">
        <v>0</v>
      </c>
      <c r="K170" s="49">
        <v>0</v>
      </c>
      <c r="L170" s="49">
        <v>0</v>
      </c>
      <c r="M170" s="79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9"/>
    </row>
    <row r="171" spans="1:112" s="17" customFormat="1" ht="84.75" customHeight="1" x14ac:dyDescent="0.25">
      <c r="A171" s="81" t="s">
        <v>375</v>
      </c>
      <c r="B171" s="59" t="s">
        <v>339</v>
      </c>
      <c r="C171" s="49">
        <f t="shared" si="36"/>
        <v>0</v>
      </c>
      <c r="D171" s="49">
        <v>0</v>
      </c>
      <c r="E171" s="49">
        <v>0</v>
      </c>
      <c r="F171" s="49">
        <v>0</v>
      </c>
      <c r="G171" s="49">
        <v>0</v>
      </c>
      <c r="H171" s="49">
        <v>0</v>
      </c>
      <c r="I171" s="49">
        <v>0</v>
      </c>
      <c r="J171" s="49">
        <v>0</v>
      </c>
      <c r="K171" s="49">
        <v>0</v>
      </c>
      <c r="L171" s="49">
        <v>0</v>
      </c>
      <c r="M171" s="81" t="s">
        <v>427</v>
      </c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9"/>
    </row>
    <row r="172" spans="1:112" s="17" customFormat="1" ht="150" customHeight="1" x14ac:dyDescent="0.25">
      <c r="A172" s="81"/>
      <c r="B172" s="60" t="s">
        <v>337</v>
      </c>
      <c r="C172" s="49">
        <f t="shared" ref="C172:C206" si="38">D172+E172+F172+G172+H172+I172+J172+K172+L172</f>
        <v>0</v>
      </c>
      <c r="D172" s="49">
        <v>0</v>
      </c>
      <c r="E172" s="49">
        <v>0</v>
      </c>
      <c r="F172" s="49">
        <v>0</v>
      </c>
      <c r="G172" s="49">
        <v>0</v>
      </c>
      <c r="H172" s="49">
        <v>0</v>
      </c>
      <c r="I172" s="49">
        <v>0</v>
      </c>
      <c r="J172" s="49">
        <v>0</v>
      </c>
      <c r="K172" s="49">
        <v>0</v>
      </c>
      <c r="L172" s="49">
        <v>0</v>
      </c>
      <c r="M172" s="81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9"/>
    </row>
    <row r="173" spans="1:112" s="17" customFormat="1" ht="80.25" customHeight="1" x14ac:dyDescent="0.25">
      <c r="A173" s="81"/>
      <c r="B173" s="59" t="s">
        <v>338</v>
      </c>
      <c r="C173" s="49">
        <f t="shared" si="38"/>
        <v>0</v>
      </c>
      <c r="D173" s="49">
        <v>0</v>
      </c>
      <c r="E173" s="49">
        <v>0</v>
      </c>
      <c r="F173" s="49">
        <v>0</v>
      </c>
      <c r="G173" s="49">
        <v>0</v>
      </c>
      <c r="H173" s="49">
        <v>0</v>
      </c>
      <c r="I173" s="49">
        <v>0</v>
      </c>
      <c r="J173" s="49">
        <v>0</v>
      </c>
      <c r="K173" s="49">
        <v>0</v>
      </c>
      <c r="L173" s="49">
        <v>0</v>
      </c>
      <c r="M173" s="81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9"/>
    </row>
    <row r="174" spans="1:112" s="17" customFormat="1" ht="87.75" customHeight="1" x14ac:dyDescent="0.25">
      <c r="A174" s="81" t="s">
        <v>376</v>
      </c>
      <c r="B174" s="59" t="s">
        <v>339</v>
      </c>
      <c r="C174" s="49">
        <f t="shared" si="38"/>
        <v>0</v>
      </c>
      <c r="D174" s="49">
        <v>0</v>
      </c>
      <c r="E174" s="49">
        <v>0</v>
      </c>
      <c r="F174" s="49">
        <v>0</v>
      </c>
      <c r="G174" s="49">
        <v>0</v>
      </c>
      <c r="H174" s="49">
        <v>0</v>
      </c>
      <c r="I174" s="49">
        <v>0</v>
      </c>
      <c r="J174" s="49">
        <v>0</v>
      </c>
      <c r="K174" s="49">
        <v>0</v>
      </c>
      <c r="L174" s="49">
        <v>0</v>
      </c>
      <c r="M174" s="75" t="s">
        <v>343</v>
      </c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9"/>
    </row>
    <row r="175" spans="1:112" s="17" customFormat="1" ht="150.75" customHeight="1" x14ac:dyDescent="0.25">
      <c r="A175" s="81"/>
      <c r="B175" s="60" t="s">
        <v>337</v>
      </c>
      <c r="C175" s="49">
        <f t="shared" si="38"/>
        <v>0</v>
      </c>
      <c r="D175" s="49">
        <v>0</v>
      </c>
      <c r="E175" s="49">
        <v>0</v>
      </c>
      <c r="F175" s="49">
        <v>0</v>
      </c>
      <c r="G175" s="49">
        <v>0</v>
      </c>
      <c r="H175" s="49">
        <v>0</v>
      </c>
      <c r="I175" s="49">
        <v>0</v>
      </c>
      <c r="J175" s="49">
        <v>0</v>
      </c>
      <c r="K175" s="49">
        <v>0</v>
      </c>
      <c r="L175" s="49">
        <v>0</v>
      </c>
      <c r="M175" s="75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9"/>
    </row>
    <row r="176" spans="1:112" s="17" customFormat="1" ht="90.75" customHeight="1" x14ac:dyDescent="0.25">
      <c r="A176" s="81"/>
      <c r="B176" s="59" t="s">
        <v>338</v>
      </c>
      <c r="C176" s="49">
        <f t="shared" si="38"/>
        <v>0</v>
      </c>
      <c r="D176" s="49">
        <v>0</v>
      </c>
      <c r="E176" s="49">
        <v>0</v>
      </c>
      <c r="F176" s="49">
        <v>0</v>
      </c>
      <c r="G176" s="49">
        <v>0</v>
      </c>
      <c r="H176" s="49">
        <v>0</v>
      </c>
      <c r="I176" s="49">
        <v>0</v>
      </c>
      <c r="J176" s="49">
        <v>0</v>
      </c>
      <c r="K176" s="49">
        <v>0</v>
      </c>
      <c r="L176" s="49">
        <v>0</v>
      </c>
      <c r="M176" s="75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9"/>
    </row>
    <row r="177" spans="1:112" s="17" customFormat="1" ht="78" customHeight="1" x14ac:dyDescent="0.25">
      <c r="A177" s="81" t="s">
        <v>363</v>
      </c>
      <c r="B177" s="59" t="s">
        <v>339</v>
      </c>
      <c r="C177" s="49">
        <f t="shared" si="38"/>
        <v>0</v>
      </c>
      <c r="D177" s="49">
        <v>0</v>
      </c>
      <c r="E177" s="49">
        <v>0</v>
      </c>
      <c r="F177" s="49">
        <v>0</v>
      </c>
      <c r="G177" s="49">
        <v>0</v>
      </c>
      <c r="H177" s="49">
        <v>0</v>
      </c>
      <c r="I177" s="49">
        <v>0</v>
      </c>
      <c r="J177" s="49">
        <v>0</v>
      </c>
      <c r="K177" s="49">
        <v>0</v>
      </c>
      <c r="L177" s="49">
        <v>0</v>
      </c>
      <c r="M177" s="75" t="s">
        <v>441</v>
      </c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9"/>
    </row>
    <row r="178" spans="1:112" s="17" customFormat="1" ht="146.25" customHeight="1" x14ac:dyDescent="0.25">
      <c r="A178" s="81"/>
      <c r="B178" s="60" t="s">
        <v>337</v>
      </c>
      <c r="C178" s="49">
        <f t="shared" si="38"/>
        <v>0</v>
      </c>
      <c r="D178" s="49">
        <v>0</v>
      </c>
      <c r="E178" s="49">
        <v>0</v>
      </c>
      <c r="F178" s="49">
        <v>0</v>
      </c>
      <c r="G178" s="49">
        <v>0</v>
      </c>
      <c r="H178" s="49">
        <v>0</v>
      </c>
      <c r="I178" s="49">
        <v>0</v>
      </c>
      <c r="J178" s="49">
        <v>0</v>
      </c>
      <c r="K178" s="49">
        <v>0</v>
      </c>
      <c r="L178" s="49">
        <v>0</v>
      </c>
      <c r="M178" s="75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9"/>
    </row>
    <row r="179" spans="1:112" s="17" customFormat="1" ht="76.5" customHeight="1" x14ac:dyDescent="0.25">
      <c r="A179" s="81"/>
      <c r="B179" s="59" t="s">
        <v>338</v>
      </c>
      <c r="C179" s="49">
        <f t="shared" si="38"/>
        <v>0</v>
      </c>
      <c r="D179" s="49">
        <v>0</v>
      </c>
      <c r="E179" s="49">
        <v>0</v>
      </c>
      <c r="F179" s="49">
        <v>0</v>
      </c>
      <c r="G179" s="49">
        <v>0</v>
      </c>
      <c r="H179" s="49">
        <v>0</v>
      </c>
      <c r="I179" s="49">
        <v>0</v>
      </c>
      <c r="J179" s="49">
        <v>0</v>
      </c>
      <c r="K179" s="49">
        <v>0</v>
      </c>
      <c r="L179" s="49">
        <v>0</v>
      </c>
      <c r="M179" s="75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9"/>
    </row>
    <row r="180" spans="1:112" s="17" customFormat="1" ht="77.25" customHeight="1" x14ac:dyDescent="0.25">
      <c r="A180" s="81" t="s">
        <v>377</v>
      </c>
      <c r="B180" s="59" t="s">
        <v>339</v>
      </c>
      <c r="C180" s="49">
        <f t="shared" si="38"/>
        <v>0</v>
      </c>
      <c r="D180" s="49">
        <v>0</v>
      </c>
      <c r="E180" s="49">
        <v>0</v>
      </c>
      <c r="F180" s="49">
        <v>0</v>
      </c>
      <c r="G180" s="49">
        <v>0</v>
      </c>
      <c r="H180" s="49">
        <v>0</v>
      </c>
      <c r="I180" s="49">
        <v>0</v>
      </c>
      <c r="J180" s="49">
        <v>0</v>
      </c>
      <c r="K180" s="49">
        <v>0</v>
      </c>
      <c r="L180" s="49">
        <v>0</v>
      </c>
      <c r="M180" s="75" t="s">
        <v>441</v>
      </c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9"/>
    </row>
    <row r="181" spans="1:112" s="17" customFormat="1" ht="148.5" customHeight="1" x14ac:dyDescent="0.25">
      <c r="A181" s="81"/>
      <c r="B181" s="60" t="s">
        <v>337</v>
      </c>
      <c r="C181" s="49">
        <f t="shared" si="38"/>
        <v>0</v>
      </c>
      <c r="D181" s="49">
        <v>0</v>
      </c>
      <c r="E181" s="49">
        <v>0</v>
      </c>
      <c r="F181" s="49">
        <v>0</v>
      </c>
      <c r="G181" s="49">
        <v>0</v>
      </c>
      <c r="H181" s="49">
        <v>0</v>
      </c>
      <c r="I181" s="49">
        <v>0</v>
      </c>
      <c r="J181" s="49">
        <v>0</v>
      </c>
      <c r="K181" s="49">
        <v>0</v>
      </c>
      <c r="L181" s="49">
        <v>0</v>
      </c>
      <c r="M181" s="75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9"/>
    </row>
    <row r="182" spans="1:112" s="17" customFormat="1" ht="83.25" customHeight="1" x14ac:dyDescent="0.25">
      <c r="A182" s="81"/>
      <c r="B182" s="59" t="s">
        <v>338</v>
      </c>
      <c r="C182" s="49">
        <f t="shared" si="38"/>
        <v>0</v>
      </c>
      <c r="D182" s="49">
        <v>0</v>
      </c>
      <c r="E182" s="49">
        <v>0</v>
      </c>
      <c r="F182" s="49">
        <v>0</v>
      </c>
      <c r="G182" s="49">
        <v>0</v>
      </c>
      <c r="H182" s="49">
        <v>0</v>
      </c>
      <c r="I182" s="49">
        <v>0</v>
      </c>
      <c r="J182" s="49">
        <v>0</v>
      </c>
      <c r="K182" s="49">
        <v>0</v>
      </c>
      <c r="L182" s="49">
        <v>0</v>
      </c>
      <c r="M182" s="75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9"/>
    </row>
    <row r="183" spans="1:112" s="17" customFormat="1" ht="84.75" customHeight="1" x14ac:dyDescent="0.25">
      <c r="A183" s="81" t="s">
        <v>378</v>
      </c>
      <c r="B183" s="59" t="s">
        <v>339</v>
      </c>
      <c r="C183" s="49">
        <f t="shared" si="38"/>
        <v>0</v>
      </c>
      <c r="D183" s="49">
        <v>0</v>
      </c>
      <c r="E183" s="49">
        <v>0</v>
      </c>
      <c r="F183" s="49">
        <v>0</v>
      </c>
      <c r="G183" s="49">
        <v>0</v>
      </c>
      <c r="H183" s="49">
        <v>0</v>
      </c>
      <c r="I183" s="49">
        <v>0</v>
      </c>
      <c r="J183" s="49">
        <v>0</v>
      </c>
      <c r="K183" s="49">
        <v>0</v>
      </c>
      <c r="L183" s="49">
        <v>0</v>
      </c>
      <c r="M183" s="65" t="s">
        <v>441</v>
      </c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9"/>
    </row>
    <row r="184" spans="1:112" s="17" customFormat="1" ht="152.25" customHeight="1" x14ac:dyDescent="0.25">
      <c r="A184" s="81"/>
      <c r="B184" s="60" t="s">
        <v>337</v>
      </c>
      <c r="C184" s="49">
        <f t="shared" si="38"/>
        <v>0</v>
      </c>
      <c r="D184" s="49">
        <v>0</v>
      </c>
      <c r="E184" s="49">
        <v>0</v>
      </c>
      <c r="F184" s="49">
        <v>0</v>
      </c>
      <c r="G184" s="49">
        <v>0</v>
      </c>
      <c r="H184" s="49">
        <v>0</v>
      </c>
      <c r="I184" s="49">
        <v>0</v>
      </c>
      <c r="J184" s="49">
        <v>0</v>
      </c>
      <c r="K184" s="49">
        <v>0</v>
      </c>
      <c r="L184" s="49">
        <v>0</v>
      </c>
      <c r="M184" s="76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9"/>
    </row>
    <row r="185" spans="1:112" s="17" customFormat="1" ht="114" customHeight="1" x14ac:dyDescent="0.25">
      <c r="A185" s="81"/>
      <c r="B185" s="59" t="s">
        <v>338</v>
      </c>
      <c r="C185" s="49">
        <f t="shared" si="38"/>
        <v>0</v>
      </c>
      <c r="D185" s="49">
        <v>0</v>
      </c>
      <c r="E185" s="49">
        <v>0</v>
      </c>
      <c r="F185" s="49">
        <v>0</v>
      </c>
      <c r="G185" s="49">
        <v>0</v>
      </c>
      <c r="H185" s="49">
        <v>0</v>
      </c>
      <c r="I185" s="49">
        <v>0</v>
      </c>
      <c r="J185" s="49">
        <v>0</v>
      </c>
      <c r="K185" s="49">
        <v>0</v>
      </c>
      <c r="L185" s="49">
        <v>0</v>
      </c>
      <c r="M185" s="80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9"/>
    </row>
    <row r="186" spans="1:112" s="17" customFormat="1" ht="85.5" customHeight="1" x14ac:dyDescent="0.25">
      <c r="A186" s="77" t="s">
        <v>420</v>
      </c>
      <c r="B186" s="59" t="s">
        <v>339</v>
      </c>
      <c r="C186" s="49">
        <v>0</v>
      </c>
      <c r="D186" s="49">
        <v>0</v>
      </c>
      <c r="E186" s="49">
        <v>0</v>
      </c>
      <c r="F186" s="49">
        <v>0</v>
      </c>
      <c r="G186" s="49">
        <v>0</v>
      </c>
      <c r="H186" s="49">
        <v>0</v>
      </c>
      <c r="I186" s="49">
        <v>0</v>
      </c>
      <c r="J186" s="49">
        <v>0</v>
      </c>
      <c r="K186" s="49">
        <v>0</v>
      </c>
      <c r="L186" s="49">
        <v>0</v>
      </c>
      <c r="M186" s="65" t="s">
        <v>441</v>
      </c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9"/>
    </row>
    <row r="187" spans="1:112" s="17" customFormat="1" ht="150" customHeight="1" x14ac:dyDescent="0.25">
      <c r="A187" s="66"/>
      <c r="B187" s="59" t="s">
        <v>337</v>
      </c>
      <c r="C187" s="49">
        <v>0</v>
      </c>
      <c r="D187" s="49">
        <v>0</v>
      </c>
      <c r="E187" s="49">
        <v>0</v>
      </c>
      <c r="F187" s="49">
        <v>0</v>
      </c>
      <c r="G187" s="49">
        <v>0</v>
      </c>
      <c r="H187" s="49">
        <v>0</v>
      </c>
      <c r="I187" s="49">
        <v>0</v>
      </c>
      <c r="J187" s="49">
        <v>0</v>
      </c>
      <c r="K187" s="49">
        <v>0</v>
      </c>
      <c r="L187" s="49">
        <v>0</v>
      </c>
      <c r="M187" s="66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9"/>
    </row>
    <row r="188" spans="1:112" s="17" customFormat="1" ht="89.25" customHeight="1" x14ac:dyDescent="0.25">
      <c r="A188" s="67"/>
      <c r="B188" s="59" t="s">
        <v>338</v>
      </c>
      <c r="C188" s="49">
        <v>0</v>
      </c>
      <c r="D188" s="49">
        <v>0</v>
      </c>
      <c r="E188" s="49">
        <v>0</v>
      </c>
      <c r="F188" s="49">
        <v>0</v>
      </c>
      <c r="G188" s="49">
        <v>0</v>
      </c>
      <c r="H188" s="49">
        <v>0</v>
      </c>
      <c r="I188" s="49">
        <v>0</v>
      </c>
      <c r="J188" s="49">
        <v>0</v>
      </c>
      <c r="K188" s="49">
        <v>0</v>
      </c>
      <c r="L188" s="49">
        <v>0</v>
      </c>
      <c r="M188" s="67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9"/>
    </row>
    <row r="189" spans="1:112" s="17" customFormat="1" ht="67.5" customHeight="1" x14ac:dyDescent="0.25">
      <c r="A189" s="81" t="s">
        <v>434</v>
      </c>
      <c r="B189" s="59" t="s">
        <v>339</v>
      </c>
      <c r="C189" s="49">
        <f t="shared" si="38"/>
        <v>0</v>
      </c>
      <c r="D189" s="49">
        <v>0</v>
      </c>
      <c r="E189" s="49">
        <v>0</v>
      </c>
      <c r="F189" s="49">
        <v>0</v>
      </c>
      <c r="G189" s="49">
        <v>0</v>
      </c>
      <c r="H189" s="49">
        <v>0</v>
      </c>
      <c r="I189" s="49">
        <v>0</v>
      </c>
      <c r="J189" s="49">
        <v>0</v>
      </c>
      <c r="K189" s="49">
        <v>0</v>
      </c>
      <c r="L189" s="49">
        <v>0</v>
      </c>
      <c r="M189" s="65" t="s">
        <v>429</v>
      </c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9"/>
    </row>
    <row r="190" spans="1:112" s="17" customFormat="1" ht="146.25" customHeight="1" x14ac:dyDescent="0.25">
      <c r="A190" s="81"/>
      <c r="B190" s="60" t="s">
        <v>337</v>
      </c>
      <c r="C190" s="49">
        <f t="shared" si="38"/>
        <v>0</v>
      </c>
      <c r="D190" s="49">
        <v>0</v>
      </c>
      <c r="E190" s="49">
        <v>0</v>
      </c>
      <c r="F190" s="49">
        <v>0</v>
      </c>
      <c r="G190" s="49">
        <v>0</v>
      </c>
      <c r="H190" s="49">
        <v>0</v>
      </c>
      <c r="I190" s="49">
        <v>0</v>
      </c>
      <c r="J190" s="49">
        <v>0</v>
      </c>
      <c r="K190" s="49">
        <v>0</v>
      </c>
      <c r="L190" s="49">
        <v>0</v>
      </c>
      <c r="M190" s="76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9"/>
    </row>
    <row r="191" spans="1:112" s="17" customFormat="1" ht="74.25" customHeight="1" x14ac:dyDescent="0.25">
      <c r="A191" s="81"/>
      <c r="B191" s="59" t="s">
        <v>338</v>
      </c>
      <c r="C191" s="49">
        <f t="shared" si="38"/>
        <v>0</v>
      </c>
      <c r="D191" s="49">
        <v>0</v>
      </c>
      <c r="E191" s="49">
        <v>0</v>
      </c>
      <c r="F191" s="49">
        <v>0</v>
      </c>
      <c r="G191" s="49">
        <v>0</v>
      </c>
      <c r="H191" s="49">
        <v>0</v>
      </c>
      <c r="I191" s="49">
        <v>0</v>
      </c>
      <c r="J191" s="49">
        <v>0</v>
      </c>
      <c r="K191" s="49">
        <v>0</v>
      </c>
      <c r="L191" s="49">
        <v>0</v>
      </c>
      <c r="M191" s="80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9"/>
    </row>
    <row r="192" spans="1:112" s="17" customFormat="1" ht="166.5" customHeight="1" x14ac:dyDescent="0.25">
      <c r="A192" s="81" t="s">
        <v>433</v>
      </c>
      <c r="B192" s="59" t="s">
        <v>339</v>
      </c>
      <c r="C192" s="49">
        <f t="shared" si="38"/>
        <v>0</v>
      </c>
      <c r="D192" s="49">
        <v>0</v>
      </c>
      <c r="E192" s="49">
        <v>0</v>
      </c>
      <c r="F192" s="49">
        <v>0</v>
      </c>
      <c r="G192" s="49">
        <v>0</v>
      </c>
      <c r="H192" s="49">
        <v>0</v>
      </c>
      <c r="I192" s="49">
        <v>0</v>
      </c>
      <c r="J192" s="49">
        <v>0</v>
      </c>
      <c r="K192" s="49">
        <v>0</v>
      </c>
      <c r="L192" s="49">
        <v>0</v>
      </c>
      <c r="M192" s="75" t="s">
        <v>428</v>
      </c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9"/>
    </row>
    <row r="193" spans="1:112" s="17" customFormat="1" ht="164.25" customHeight="1" x14ac:dyDescent="0.25">
      <c r="A193" s="81"/>
      <c r="B193" s="60" t="s">
        <v>337</v>
      </c>
      <c r="C193" s="49">
        <f t="shared" si="38"/>
        <v>0</v>
      </c>
      <c r="D193" s="49">
        <v>0</v>
      </c>
      <c r="E193" s="49">
        <v>0</v>
      </c>
      <c r="F193" s="49">
        <v>0</v>
      </c>
      <c r="G193" s="49">
        <v>0</v>
      </c>
      <c r="H193" s="49">
        <v>0</v>
      </c>
      <c r="I193" s="49">
        <v>0</v>
      </c>
      <c r="J193" s="49">
        <v>0</v>
      </c>
      <c r="K193" s="49">
        <v>0</v>
      </c>
      <c r="L193" s="49">
        <v>0</v>
      </c>
      <c r="M193" s="75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9"/>
    </row>
    <row r="194" spans="1:112" s="17" customFormat="1" ht="198" customHeight="1" x14ac:dyDescent="0.25">
      <c r="A194" s="81"/>
      <c r="B194" s="59" t="s">
        <v>338</v>
      </c>
      <c r="C194" s="49">
        <f t="shared" si="38"/>
        <v>0</v>
      </c>
      <c r="D194" s="49">
        <v>0</v>
      </c>
      <c r="E194" s="49">
        <v>0</v>
      </c>
      <c r="F194" s="49">
        <v>0</v>
      </c>
      <c r="G194" s="49">
        <v>0</v>
      </c>
      <c r="H194" s="49">
        <v>0</v>
      </c>
      <c r="I194" s="49">
        <v>0</v>
      </c>
      <c r="J194" s="49">
        <v>0</v>
      </c>
      <c r="K194" s="49">
        <v>0</v>
      </c>
      <c r="L194" s="49">
        <v>0</v>
      </c>
      <c r="M194" s="75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9"/>
    </row>
    <row r="195" spans="1:112" s="17" customFormat="1" ht="87.75" customHeight="1" x14ac:dyDescent="0.25">
      <c r="A195" s="81" t="s">
        <v>435</v>
      </c>
      <c r="B195" s="59" t="s">
        <v>339</v>
      </c>
      <c r="C195" s="49">
        <f t="shared" si="38"/>
        <v>0</v>
      </c>
      <c r="D195" s="49">
        <v>0</v>
      </c>
      <c r="E195" s="49">
        <v>0</v>
      </c>
      <c r="F195" s="49">
        <v>0</v>
      </c>
      <c r="G195" s="49">
        <v>0</v>
      </c>
      <c r="H195" s="49">
        <v>0</v>
      </c>
      <c r="I195" s="49">
        <v>0</v>
      </c>
      <c r="J195" s="49">
        <v>0</v>
      </c>
      <c r="K195" s="49">
        <v>0</v>
      </c>
      <c r="L195" s="49">
        <v>0</v>
      </c>
      <c r="M195" s="75" t="s">
        <v>430</v>
      </c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9"/>
    </row>
    <row r="196" spans="1:112" s="17" customFormat="1" ht="153" customHeight="1" x14ac:dyDescent="0.25">
      <c r="A196" s="81"/>
      <c r="B196" s="60" t="s">
        <v>337</v>
      </c>
      <c r="C196" s="49">
        <f t="shared" si="38"/>
        <v>0</v>
      </c>
      <c r="D196" s="49">
        <v>0</v>
      </c>
      <c r="E196" s="49">
        <v>0</v>
      </c>
      <c r="F196" s="49">
        <v>0</v>
      </c>
      <c r="G196" s="49">
        <v>0</v>
      </c>
      <c r="H196" s="49">
        <v>0</v>
      </c>
      <c r="I196" s="49">
        <v>0</v>
      </c>
      <c r="J196" s="49">
        <v>0</v>
      </c>
      <c r="K196" s="49">
        <v>0</v>
      </c>
      <c r="L196" s="49">
        <v>0</v>
      </c>
      <c r="M196" s="75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9"/>
    </row>
    <row r="197" spans="1:112" s="17" customFormat="1" ht="362.25" customHeight="1" x14ac:dyDescent="0.25">
      <c r="A197" s="81"/>
      <c r="B197" s="59" t="s">
        <v>338</v>
      </c>
      <c r="C197" s="49">
        <f t="shared" si="38"/>
        <v>0</v>
      </c>
      <c r="D197" s="49">
        <v>0</v>
      </c>
      <c r="E197" s="49">
        <v>0</v>
      </c>
      <c r="F197" s="49">
        <v>0</v>
      </c>
      <c r="G197" s="49">
        <v>0</v>
      </c>
      <c r="H197" s="49">
        <v>0</v>
      </c>
      <c r="I197" s="49">
        <v>0</v>
      </c>
      <c r="J197" s="49">
        <v>0</v>
      </c>
      <c r="K197" s="49">
        <v>0</v>
      </c>
      <c r="L197" s="49">
        <v>0</v>
      </c>
      <c r="M197" s="75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9"/>
    </row>
    <row r="198" spans="1:112" s="17" customFormat="1" ht="75" customHeight="1" x14ac:dyDescent="0.25">
      <c r="A198" s="103" t="s">
        <v>436</v>
      </c>
      <c r="B198" s="59" t="s">
        <v>339</v>
      </c>
      <c r="C198" s="49">
        <v>0</v>
      </c>
      <c r="D198" s="49">
        <v>0</v>
      </c>
      <c r="E198" s="49">
        <v>0</v>
      </c>
      <c r="F198" s="49">
        <v>0</v>
      </c>
      <c r="G198" s="49">
        <v>0</v>
      </c>
      <c r="H198" s="49">
        <v>0</v>
      </c>
      <c r="I198" s="49">
        <v>0</v>
      </c>
      <c r="J198" s="49">
        <v>0</v>
      </c>
      <c r="K198" s="49">
        <v>0</v>
      </c>
      <c r="L198" s="49">
        <v>0</v>
      </c>
      <c r="M198" s="65" t="s">
        <v>437</v>
      </c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9"/>
    </row>
    <row r="199" spans="1:112" s="17" customFormat="1" ht="153" customHeight="1" x14ac:dyDescent="0.25">
      <c r="A199" s="66"/>
      <c r="B199" s="59" t="s">
        <v>337</v>
      </c>
      <c r="C199" s="49">
        <v>0</v>
      </c>
      <c r="D199" s="49">
        <v>0</v>
      </c>
      <c r="E199" s="49">
        <v>0</v>
      </c>
      <c r="F199" s="49">
        <v>0</v>
      </c>
      <c r="G199" s="49">
        <v>0</v>
      </c>
      <c r="H199" s="49">
        <v>0</v>
      </c>
      <c r="I199" s="49">
        <v>0</v>
      </c>
      <c r="J199" s="49">
        <v>0</v>
      </c>
      <c r="K199" s="49">
        <v>0</v>
      </c>
      <c r="L199" s="49">
        <v>0</v>
      </c>
      <c r="M199" s="66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9"/>
    </row>
    <row r="200" spans="1:112" s="17" customFormat="1" ht="77.25" customHeight="1" x14ac:dyDescent="0.25">
      <c r="A200" s="67"/>
      <c r="B200" s="59" t="s">
        <v>338</v>
      </c>
      <c r="C200" s="49">
        <v>0</v>
      </c>
      <c r="D200" s="49">
        <v>0</v>
      </c>
      <c r="E200" s="49">
        <v>0</v>
      </c>
      <c r="F200" s="49">
        <v>0</v>
      </c>
      <c r="G200" s="49">
        <v>0</v>
      </c>
      <c r="H200" s="49">
        <v>0</v>
      </c>
      <c r="I200" s="49">
        <v>0</v>
      </c>
      <c r="J200" s="49">
        <v>0</v>
      </c>
      <c r="K200" s="49">
        <v>0</v>
      </c>
      <c r="L200" s="49"/>
      <c r="M200" s="67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9"/>
    </row>
    <row r="201" spans="1:112" s="17" customFormat="1" ht="75" customHeight="1" x14ac:dyDescent="0.25">
      <c r="A201" s="77" t="s">
        <v>421</v>
      </c>
      <c r="B201" s="35" t="s">
        <v>339</v>
      </c>
      <c r="C201" s="49">
        <f t="shared" si="38"/>
        <v>789835168.00999999</v>
      </c>
      <c r="D201" s="49">
        <f t="shared" ref="D201:L201" si="39">D202+D203</f>
        <v>114476699.79000001</v>
      </c>
      <c r="E201" s="49">
        <f t="shared" si="39"/>
        <v>71893823.810000002</v>
      </c>
      <c r="F201" s="49">
        <f t="shared" si="39"/>
        <v>72284644.409999996</v>
      </c>
      <c r="G201" s="49">
        <f t="shared" si="39"/>
        <v>83660000</v>
      </c>
      <c r="H201" s="49">
        <f t="shared" si="39"/>
        <v>85510000</v>
      </c>
      <c r="I201" s="49">
        <f t="shared" si="39"/>
        <v>87430000</v>
      </c>
      <c r="J201" s="49">
        <f t="shared" si="39"/>
        <v>89420000</v>
      </c>
      <c r="K201" s="49">
        <f t="shared" si="39"/>
        <v>91500000</v>
      </c>
      <c r="L201" s="49">
        <f t="shared" si="39"/>
        <v>93660000</v>
      </c>
      <c r="M201" s="61" t="s">
        <v>197</v>
      </c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9"/>
    </row>
    <row r="202" spans="1:112" s="17" customFormat="1" ht="134.25" customHeight="1" x14ac:dyDescent="0.25">
      <c r="A202" s="78"/>
      <c r="B202" s="35" t="s">
        <v>337</v>
      </c>
      <c r="C202" s="49">
        <f t="shared" si="38"/>
        <v>335866200</v>
      </c>
      <c r="D202" s="49">
        <f t="shared" ref="D202:L202" si="40">D93+D18+D21+D24+D63+D54+D51+D48+D42+D27+D15</f>
        <v>37530800</v>
      </c>
      <c r="E202" s="49">
        <f t="shared" si="40"/>
        <v>37117700</v>
      </c>
      <c r="F202" s="49">
        <f t="shared" si="40"/>
        <v>37117700</v>
      </c>
      <c r="G202" s="49">
        <f t="shared" si="40"/>
        <v>37350000</v>
      </c>
      <c r="H202" s="49">
        <f t="shared" si="40"/>
        <v>37350000</v>
      </c>
      <c r="I202" s="49">
        <f t="shared" si="40"/>
        <v>37350000</v>
      </c>
      <c r="J202" s="49">
        <f t="shared" si="40"/>
        <v>37350000</v>
      </c>
      <c r="K202" s="49">
        <f t="shared" si="40"/>
        <v>37350000</v>
      </c>
      <c r="L202" s="49">
        <f t="shared" si="40"/>
        <v>37350000</v>
      </c>
      <c r="M202" s="61" t="s">
        <v>197</v>
      </c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18"/>
      <c r="CK202" s="18"/>
      <c r="CL202" s="18"/>
      <c r="CM202" s="18"/>
      <c r="CN202" s="18"/>
      <c r="CO202" s="18"/>
      <c r="CP202" s="18"/>
      <c r="CQ202" s="18"/>
      <c r="CR202" s="18"/>
      <c r="CS202" s="18"/>
      <c r="CT202" s="18"/>
      <c r="CU202" s="18"/>
      <c r="CV202" s="18"/>
      <c r="CW202" s="18"/>
      <c r="CX202" s="18"/>
      <c r="CY202" s="18"/>
      <c r="CZ202" s="18"/>
      <c r="DA202" s="18"/>
      <c r="DB202" s="18"/>
      <c r="DC202" s="18"/>
      <c r="DD202" s="18"/>
      <c r="DE202" s="18"/>
      <c r="DF202" s="18"/>
      <c r="DG202" s="18"/>
      <c r="DH202" s="19"/>
    </row>
    <row r="203" spans="1:112" s="17" customFormat="1" ht="75" customHeight="1" x14ac:dyDescent="0.25">
      <c r="A203" s="79"/>
      <c r="B203" s="37" t="s">
        <v>338</v>
      </c>
      <c r="C203" s="49">
        <f t="shared" si="38"/>
        <v>453968968.00999999</v>
      </c>
      <c r="D203" s="49">
        <f>D94+D19+D22+D25+D64+D55+D52+D49+D43+D28+D16+D58+D61</f>
        <v>76945899.790000007</v>
      </c>
      <c r="E203" s="49">
        <f t="shared" ref="E203:L203" si="41">E94+E19+E22+E25+E64+E55+E52+E49+E43+E28+E16</f>
        <v>34776123.810000002</v>
      </c>
      <c r="F203" s="49">
        <f t="shared" si="41"/>
        <v>35166944.409999996</v>
      </c>
      <c r="G203" s="49">
        <f t="shared" si="41"/>
        <v>46310000</v>
      </c>
      <c r="H203" s="49">
        <f t="shared" si="41"/>
        <v>48160000</v>
      </c>
      <c r="I203" s="49">
        <f t="shared" si="41"/>
        <v>50080000</v>
      </c>
      <c r="J203" s="49">
        <f t="shared" si="41"/>
        <v>52070000</v>
      </c>
      <c r="K203" s="49">
        <f t="shared" si="41"/>
        <v>54150000</v>
      </c>
      <c r="L203" s="49">
        <f t="shared" si="41"/>
        <v>56310000</v>
      </c>
      <c r="M203" s="61" t="s">
        <v>197</v>
      </c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18"/>
      <c r="CK203" s="18"/>
      <c r="CL203" s="18"/>
      <c r="CM203" s="18"/>
      <c r="CN203" s="18"/>
      <c r="CO203" s="18"/>
      <c r="CP203" s="18"/>
      <c r="CQ203" s="18"/>
      <c r="CR203" s="18"/>
      <c r="CS203" s="18"/>
      <c r="CT203" s="18"/>
      <c r="CU203" s="18"/>
      <c r="CV203" s="18"/>
      <c r="CW203" s="18"/>
      <c r="CX203" s="18"/>
      <c r="CY203" s="18"/>
      <c r="CZ203" s="18"/>
      <c r="DA203" s="18"/>
      <c r="DB203" s="18"/>
      <c r="DC203" s="18"/>
      <c r="DD203" s="18"/>
      <c r="DE203" s="18"/>
      <c r="DF203" s="18"/>
      <c r="DG203" s="18"/>
      <c r="DH203" s="19"/>
    </row>
    <row r="204" spans="1:112" s="17" customFormat="1" ht="63" customHeight="1" x14ac:dyDescent="0.25">
      <c r="A204" s="73" t="s">
        <v>422</v>
      </c>
      <c r="B204" s="59" t="s">
        <v>339</v>
      </c>
      <c r="C204" s="49">
        <f t="shared" si="38"/>
        <v>282872843.30000001</v>
      </c>
      <c r="D204" s="49">
        <f t="shared" ref="D204:L204" si="42">D205+D206</f>
        <v>26151777.260000002</v>
      </c>
      <c r="E204" s="49">
        <f t="shared" si="42"/>
        <v>27022791.84</v>
      </c>
      <c r="F204" s="49">
        <f t="shared" si="42"/>
        <v>27438905.440000001</v>
      </c>
      <c r="G204" s="49">
        <f t="shared" si="42"/>
        <v>32021157.719999999</v>
      </c>
      <c r="H204" s="49">
        <f t="shared" si="42"/>
        <v>32438905.440000001</v>
      </c>
      <c r="I204" s="49">
        <f t="shared" si="42"/>
        <v>33033076.399999999</v>
      </c>
      <c r="J204" s="49">
        <f t="shared" si="42"/>
        <v>34033076.399999999</v>
      </c>
      <c r="K204" s="49">
        <f t="shared" si="42"/>
        <v>34741576.399999999</v>
      </c>
      <c r="L204" s="49">
        <f t="shared" si="42"/>
        <v>35991576.399999999</v>
      </c>
      <c r="M204" s="61" t="s">
        <v>197</v>
      </c>
      <c r="N204" s="22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  <c r="CP204" s="18"/>
      <c r="CQ204" s="18"/>
      <c r="CR204" s="18"/>
      <c r="CS204" s="18"/>
      <c r="CT204" s="18"/>
      <c r="CU204" s="18"/>
      <c r="CV204" s="18"/>
      <c r="CW204" s="18"/>
      <c r="CX204" s="18"/>
      <c r="CY204" s="18"/>
      <c r="CZ204" s="18"/>
      <c r="DA204" s="18"/>
      <c r="DB204" s="18"/>
      <c r="DC204" s="18"/>
      <c r="DD204" s="18"/>
      <c r="DE204" s="18"/>
      <c r="DF204" s="18"/>
      <c r="DG204" s="18"/>
      <c r="DH204" s="19"/>
    </row>
    <row r="205" spans="1:112" s="30" customFormat="1" ht="136.5" customHeight="1" x14ac:dyDescent="0.25">
      <c r="A205" s="73"/>
      <c r="B205" s="59" t="s">
        <v>337</v>
      </c>
      <c r="C205" s="49">
        <f t="shared" si="38"/>
        <v>0</v>
      </c>
      <c r="D205" s="49">
        <f t="shared" ref="D205:L205" si="43">D42+D45+D48</f>
        <v>0</v>
      </c>
      <c r="E205" s="49">
        <f t="shared" si="43"/>
        <v>0</v>
      </c>
      <c r="F205" s="49">
        <f t="shared" si="43"/>
        <v>0</v>
      </c>
      <c r="G205" s="49">
        <f t="shared" si="43"/>
        <v>0</v>
      </c>
      <c r="H205" s="49">
        <f t="shared" si="43"/>
        <v>0</v>
      </c>
      <c r="I205" s="49">
        <f t="shared" si="43"/>
        <v>0</v>
      </c>
      <c r="J205" s="49">
        <f t="shared" si="43"/>
        <v>0</v>
      </c>
      <c r="K205" s="49">
        <f t="shared" si="43"/>
        <v>0</v>
      </c>
      <c r="L205" s="49">
        <f t="shared" si="43"/>
        <v>0</v>
      </c>
      <c r="M205" s="61" t="s">
        <v>197</v>
      </c>
      <c r="N205" s="36"/>
      <c r="O205" s="25"/>
      <c r="P205" s="25"/>
    </row>
    <row r="206" spans="1:112" s="30" customFormat="1" ht="87" customHeight="1" x14ac:dyDescent="0.25">
      <c r="A206" s="73"/>
      <c r="B206" s="59" t="s">
        <v>338</v>
      </c>
      <c r="C206" s="49">
        <f t="shared" si="38"/>
        <v>282872843.30000001</v>
      </c>
      <c r="D206" s="49">
        <f t="shared" ref="D206:L206" si="44">D43+D49</f>
        <v>26151777.260000002</v>
      </c>
      <c r="E206" s="49">
        <f t="shared" si="44"/>
        <v>27022791.84</v>
      </c>
      <c r="F206" s="49">
        <f t="shared" si="44"/>
        <v>27438905.440000001</v>
      </c>
      <c r="G206" s="49">
        <f t="shared" si="44"/>
        <v>32021157.719999999</v>
      </c>
      <c r="H206" s="49">
        <f t="shared" si="44"/>
        <v>32438905.440000001</v>
      </c>
      <c r="I206" s="49">
        <f t="shared" si="44"/>
        <v>33033076.399999999</v>
      </c>
      <c r="J206" s="49">
        <f t="shared" si="44"/>
        <v>34033076.399999999</v>
      </c>
      <c r="K206" s="49">
        <f t="shared" si="44"/>
        <v>34741576.399999999</v>
      </c>
      <c r="L206" s="49">
        <f t="shared" si="44"/>
        <v>35991576.399999999</v>
      </c>
      <c r="M206" s="61" t="s">
        <v>197</v>
      </c>
      <c r="N206" s="36"/>
    </row>
    <row r="207" spans="1:112" ht="63.75" customHeight="1" x14ac:dyDescent="0.25">
      <c r="A207" s="73" t="s">
        <v>355</v>
      </c>
      <c r="B207" s="59" t="s">
        <v>339</v>
      </c>
      <c r="C207" s="49">
        <f>C208+C209</f>
        <v>69665959.219999999</v>
      </c>
      <c r="D207" s="49">
        <f t="shared" ref="D207:L207" si="45">D208+D209</f>
        <v>4962417.82</v>
      </c>
      <c r="E207" s="49">
        <f t="shared" si="45"/>
        <v>4553126.3899999997</v>
      </c>
      <c r="F207" s="49">
        <f t="shared" si="45"/>
        <v>4553126.3899999997</v>
      </c>
      <c r="G207" s="49">
        <f t="shared" si="45"/>
        <v>7532511.6699999999</v>
      </c>
      <c r="H207" s="49">
        <f t="shared" si="45"/>
        <v>8551559.3900000006</v>
      </c>
      <c r="I207" s="49">
        <f t="shared" si="45"/>
        <v>9360054.3900000006</v>
      </c>
      <c r="J207" s="49">
        <f t="shared" si="45"/>
        <v>9450054.3900000006</v>
      </c>
      <c r="K207" s="49">
        <f t="shared" si="45"/>
        <v>10121554.390000001</v>
      </c>
      <c r="L207" s="49">
        <f t="shared" si="45"/>
        <v>10581554.390000001</v>
      </c>
      <c r="M207" s="61" t="s">
        <v>197</v>
      </c>
      <c r="N207" s="36"/>
      <c r="O207" s="36"/>
      <c r="P207" s="36"/>
    </row>
    <row r="208" spans="1:112" ht="132" x14ac:dyDescent="0.25">
      <c r="A208" s="73"/>
      <c r="B208" s="59" t="s">
        <v>337</v>
      </c>
      <c r="C208" s="49">
        <f>D208+E208+F208+G208+H208+I208+J208+K208+L208</f>
        <v>2045598</v>
      </c>
      <c r="D208" s="49">
        <f t="shared" ref="D208:L208" si="46">D15+D18+D21+D24</f>
        <v>245000</v>
      </c>
      <c r="E208" s="49">
        <f t="shared" si="46"/>
        <v>167000</v>
      </c>
      <c r="F208" s="49">
        <f t="shared" si="46"/>
        <v>167000</v>
      </c>
      <c r="G208" s="49">
        <f t="shared" si="46"/>
        <v>244433</v>
      </c>
      <c r="H208" s="49">
        <f t="shared" si="46"/>
        <v>244433</v>
      </c>
      <c r="I208" s="49">
        <f t="shared" si="46"/>
        <v>244433</v>
      </c>
      <c r="J208" s="49">
        <f t="shared" si="46"/>
        <v>244433</v>
      </c>
      <c r="K208" s="49">
        <f t="shared" si="46"/>
        <v>244433</v>
      </c>
      <c r="L208" s="49">
        <f t="shared" si="46"/>
        <v>244433</v>
      </c>
      <c r="M208" s="61" t="s">
        <v>197</v>
      </c>
    </row>
    <row r="209" spans="1:15" ht="73.900000000000006" customHeight="1" x14ac:dyDescent="0.25">
      <c r="A209" s="73"/>
      <c r="B209" s="59" t="s">
        <v>338</v>
      </c>
      <c r="C209" s="49">
        <f>D209+E209+F209+G209+H209+I209+J209+K209+L209</f>
        <v>67620361.219999999</v>
      </c>
      <c r="D209" s="49">
        <f t="shared" ref="D209:L209" si="47">D16+D19+D22+D25</f>
        <v>4717417.82</v>
      </c>
      <c r="E209" s="49">
        <f t="shared" si="47"/>
        <v>4386126.3899999997</v>
      </c>
      <c r="F209" s="49">
        <f t="shared" si="47"/>
        <v>4386126.3899999997</v>
      </c>
      <c r="G209" s="49">
        <f t="shared" si="47"/>
        <v>7288078.6699999999</v>
      </c>
      <c r="H209" s="49">
        <f t="shared" si="47"/>
        <v>8307126.3899999997</v>
      </c>
      <c r="I209" s="49">
        <f t="shared" si="47"/>
        <v>9115621.3900000006</v>
      </c>
      <c r="J209" s="49">
        <f t="shared" si="47"/>
        <v>9205621.3900000006</v>
      </c>
      <c r="K209" s="49">
        <f t="shared" si="47"/>
        <v>9877121.3900000006</v>
      </c>
      <c r="L209" s="49">
        <f t="shared" si="47"/>
        <v>10337121.390000001</v>
      </c>
      <c r="M209" s="61" t="s">
        <v>197</v>
      </c>
    </row>
    <row r="210" spans="1:15" ht="64.5" customHeight="1" x14ac:dyDescent="0.25">
      <c r="A210" s="73" t="s">
        <v>356</v>
      </c>
      <c r="B210" s="59" t="s">
        <v>339</v>
      </c>
      <c r="C210" s="49">
        <f>C211+C212</f>
        <v>22764772.550000001</v>
      </c>
      <c r="D210" s="49">
        <f t="shared" ref="D210:L210" si="48">D211+D212</f>
        <v>2522459.84</v>
      </c>
      <c r="E210" s="49">
        <f t="shared" si="48"/>
        <v>2527293.5699999998</v>
      </c>
      <c r="F210" s="49">
        <f t="shared" si="48"/>
        <v>2530717.02</v>
      </c>
      <c r="G210" s="49">
        <f t="shared" si="48"/>
        <v>2530717.02</v>
      </c>
      <c r="H210" s="49">
        <f t="shared" si="48"/>
        <v>2530717.02</v>
      </c>
      <c r="I210" s="49">
        <f t="shared" si="48"/>
        <v>2530717.02</v>
      </c>
      <c r="J210" s="49">
        <f t="shared" si="48"/>
        <v>2530717.02</v>
      </c>
      <c r="K210" s="49">
        <f t="shared" si="48"/>
        <v>2530717.02</v>
      </c>
      <c r="L210" s="49">
        <f t="shared" si="48"/>
        <v>2530717.02</v>
      </c>
      <c r="M210" s="61" t="s">
        <v>197</v>
      </c>
    </row>
    <row r="211" spans="1:15" ht="132" x14ac:dyDescent="0.25">
      <c r="A211" s="73"/>
      <c r="B211" s="59" t="s">
        <v>337</v>
      </c>
      <c r="C211" s="49">
        <f>D211+E211+F211+G211+H211+I211+J211+K211+L211</f>
        <v>22764772.550000001</v>
      </c>
      <c r="D211" s="49">
        <f t="shared" ref="D211:L211" si="49">D33+D99</f>
        <v>2522459.84</v>
      </c>
      <c r="E211" s="49">
        <f t="shared" si="49"/>
        <v>2527293.5699999998</v>
      </c>
      <c r="F211" s="49">
        <f t="shared" si="49"/>
        <v>2530717.02</v>
      </c>
      <c r="G211" s="49">
        <f t="shared" si="49"/>
        <v>2530717.02</v>
      </c>
      <c r="H211" s="49">
        <f t="shared" si="49"/>
        <v>2530717.02</v>
      </c>
      <c r="I211" s="49">
        <f t="shared" si="49"/>
        <v>2530717.02</v>
      </c>
      <c r="J211" s="49">
        <f t="shared" si="49"/>
        <v>2530717.02</v>
      </c>
      <c r="K211" s="49">
        <f t="shared" si="49"/>
        <v>2530717.02</v>
      </c>
      <c r="L211" s="49">
        <f t="shared" si="49"/>
        <v>2530717.02</v>
      </c>
      <c r="M211" s="61" t="s">
        <v>197</v>
      </c>
    </row>
    <row r="212" spans="1:15" ht="93.75" customHeight="1" x14ac:dyDescent="0.25">
      <c r="A212" s="73"/>
      <c r="B212" s="59" t="s">
        <v>338</v>
      </c>
      <c r="C212" s="49">
        <f>D212+E212+F212+G212+H212+I212+J212+K212+L212</f>
        <v>0</v>
      </c>
      <c r="D212" s="49">
        <f t="shared" ref="D212:L212" si="50">D34+D100</f>
        <v>0</v>
      </c>
      <c r="E212" s="49">
        <f t="shared" si="50"/>
        <v>0</v>
      </c>
      <c r="F212" s="49">
        <f t="shared" si="50"/>
        <v>0</v>
      </c>
      <c r="G212" s="49">
        <f t="shared" si="50"/>
        <v>0</v>
      </c>
      <c r="H212" s="49">
        <f t="shared" si="50"/>
        <v>0</v>
      </c>
      <c r="I212" s="49">
        <f t="shared" si="50"/>
        <v>0</v>
      </c>
      <c r="J212" s="49">
        <f t="shared" si="50"/>
        <v>0</v>
      </c>
      <c r="K212" s="49">
        <f t="shared" si="50"/>
        <v>0</v>
      </c>
      <c r="L212" s="49">
        <f t="shared" si="50"/>
        <v>0</v>
      </c>
      <c r="M212" s="61" t="s">
        <v>197</v>
      </c>
    </row>
    <row r="213" spans="1:15" ht="58.5" customHeight="1" x14ac:dyDescent="0.25">
      <c r="A213" s="65" t="s">
        <v>357</v>
      </c>
      <c r="B213" s="59" t="s">
        <v>339</v>
      </c>
      <c r="C213" s="49">
        <f>C214+C215</f>
        <v>13112801.880000001</v>
      </c>
      <c r="D213" s="49">
        <f t="shared" ref="D213:L213" si="51">D214+D215</f>
        <v>1406457.81</v>
      </c>
      <c r="E213" s="49">
        <f t="shared" si="51"/>
        <v>1400144.25</v>
      </c>
      <c r="F213" s="49">
        <f t="shared" si="51"/>
        <v>1405942.26</v>
      </c>
      <c r="G213" s="49">
        <f t="shared" si="51"/>
        <v>1483376.26</v>
      </c>
      <c r="H213" s="49">
        <f t="shared" si="51"/>
        <v>1483376.26</v>
      </c>
      <c r="I213" s="49">
        <f t="shared" si="51"/>
        <v>1483376.26</v>
      </c>
      <c r="J213" s="49">
        <f t="shared" si="51"/>
        <v>1483376.26</v>
      </c>
      <c r="K213" s="49">
        <f t="shared" si="51"/>
        <v>1483376.26</v>
      </c>
      <c r="L213" s="49">
        <f t="shared" si="51"/>
        <v>1483376.26</v>
      </c>
      <c r="M213" s="61" t="s">
        <v>197</v>
      </c>
    </row>
    <row r="214" spans="1:15" ht="132" x14ac:dyDescent="0.25">
      <c r="A214" s="76"/>
      <c r="B214" s="59" t="s">
        <v>336</v>
      </c>
      <c r="C214" s="49">
        <f>D214+E214+F214+G214+H214+I214+J214+K214+L214</f>
        <v>13112801.880000001</v>
      </c>
      <c r="D214" s="49">
        <f t="shared" ref="D214:L214" si="52">D36+D102</f>
        <v>1406457.81</v>
      </c>
      <c r="E214" s="49">
        <f t="shared" si="52"/>
        <v>1400144.25</v>
      </c>
      <c r="F214" s="49">
        <f t="shared" si="52"/>
        <v>1405942.26</v>
      </c>
      <c r="G214" s="49">
        <f t="shared" si="52"/>
        <v>1483376.26</v>
      </c>
      <c r="H214" s="49">
        <f t="shared" si="52"/>
        <v>1483376.26</v>
      </c>
      <c r="I214" s="49">
        <f t="shared" si="52"/>
        <v>1483376.26</v>
      </c>
      <c r="J214" s="49">
        <f t="shared" si="52"/>
        <v>1483376.26</v>
      </c>
      <c r="K214" s="49">
        <f t="shared" si="52"/>
        <v>1483376.26</v>
      </c>
      <c r="L214" s="49">
        <f t="shared" si="52"/>
        <v>1483376.26</v>
      </c>
      <c r="M214" s="61" t="s">
        <v>197</v>
      </c>
    </row>
    <row r="215" spans="1:15" ht="75.75" customHeight="1" x14ac:dyDescent="0.25">
      <c r="A215" s="80"/>
      <c r="B215" s="59" t="s">
        <v>338</v>
      </c>
      <c r="C215" s="49">
        <f>D215+E215+F215+G215+H215+I215+J215+K215+L215</f>
        <v>0</v>
      </c>
      <c r="D215" s="49">
        <f t="shared" ref="D215:L215" si="53">D37+D103</f>
        <v>0</v>
      </c>
      <c r="E215" s="49">
        <f t="shared" si="53"/>
        <v>0</v>
      </c>
      <c r="F215" s="49">
        <f t="shared" si="53"/>
        <v>0</v>
      </c>
      <c r="G215" s="49">
        <f t="shared" si="53"/>
        <v>0</v>
      </c>
      <c r="H215" s="49">
        <f t="shared" si="53"/>
        <v>0</v>
      </c>
      <c r="I215" s="49">
        <f t="shared" si="53"/>
        <v>0</v>
      </c>
      <c r="J215" s="49">
        <f t="shared" si="53"/>
        <v>0</v>
      </c>
      <c r="K215" s="49">
        <f t="shared" si="53"/>
        <v>0</v>
      </c>
      <c r="L215" s="49">
        <f t="shared" si="53"/>
        <v>0</v>
      </c>
      <c r="M215" s="61" t="s">
        <v>197</v>
      </c>
    </row>
    <row r="216" spans="1:15" ht="64.5" customHeight="1" x14ac:dyDescent="0.25">
      <c r="A216" s="73" t="s">
        <v>423</v>
      </c>
      <c r="B216" s="59" t="s">
        <v>339</v>
      </c>
      <c r="C216" s="49">
        <f>C217+C218</f>
        <v>210160806.90000001</v>
      </c>
      <c r="D216" s="49">
        <f t="shared" ref="D216:L216" si="54">D217+D218</f>
        <v>23564368.489999998</v>
      </c>
      <c r="E216" s="49">
        <f t="shared" si="54"/>
        <v>23327550.32</v>
      </c>
      <c r="F216" s="49">
        <f t="shared" si="54"/>
        <v>23324126.870000001</v>
      </c>
      <c r="G216" s="49">
        <f t="shared" si="54"/>
        <v>23324126.870000001</v>
      </c>
      <c r="H216" s="49">
        <f t="shared" si="54"/>
        <v>23324126.870000001</v>
      </c>
      <c r="I216" s="49">
        <f t="shared" si="54"/>
        <v>23324126.870000001</v>
      </c>
      <c r="J216" s="49">
        <f t="shared" si="54"/>
        <v>23324126.870000001</v>
      </c>
      <c r="K216" s="49">
        <f t="shared" si="54"/>
        <v>23324126.870000001</v>
      </c>
      <c r="L216" s="49">
        <f t="shared" si="54"/>
        <v>23324126.870000001</v>
      </c>
      <c r="M216" s="61" t="s">
        <v>197</v>
      </c>
    </row>
    <row r="217" spans="1:15" ht="155.25" customHeight="1" x14ac:dyDescent="0.25">
      <c r="A217" s="73"/>
      <c r="B217" s="59" t="s">
        <v>336</v>
      </c>
      <c r="C217" s="49">
        <f t="shared" ref="C217:C224" si="55">D217+E217+F217+G217+H217+I217+J217+K217+L217</f>
        <v>210160806.90000001</v>
      </c>
      <c r="D217" s="49">
        <f t="shared" ref="D217:L217" si="56">D96</f>
        <v>23564368.489999998</v>
      </c>
      <c r="E217" s="49">
        <f t="shared" si="56"/>
        <v>23327550.32</v>
      </c>
      <c r="F217" s="49">
        <f t="shared" si="56"/>
        <v>23324126.870000001</v>
      </c>
      <c r="G217" s="49">
        <f t="shared" si="56"/>
        <v>23324126.870000001</v>
      </c>
      <c r="H217" s="49">
        <f t="shared" si="56"/>
        <v>23324126.870000001</v>
      </c>
      <c r="I217" s="49">
        <f t="shared" si="56"/>
        <v>23324126.870000001</v>
      </c>
      <c r="J217" s="49">
        <f t="shared" si="56"/>
        <v>23324126.870000001</v>
      </c>
      <c r="K217" s="49">
        <f t="shared" si="56"/>
        <v>23324126.870000001</v>
      </c>
      <c r="L217" s="49">
        <f t="shared" si="56"/>
        <v>23324126.870000001</v>
      </c>
      <c r="M217" s="61" t="s">
        <v>197</v>
      </c>
    </row>
    <row r="218" spans="1:15" ht="66.75" customHeight="1" x14ac:dyDescent="0.25">
      <c r="A218" s="73"/>
      <c r="B218" s="59" t="s">
        <v>338</v>
      </c>
      <c r="C218" s="49">
        <f t="shared" si="55"/>
        <v>0</v>
      </c>
      <c r="D218" s="49">
        <f t="shared" ref="D218:L218" si="57">D97</f>
        <v>0</v>
      </c>
      <c r="E218" s="49">
        <f t="shared" si="57"/>
        <v>0</v>
      </c>
      <c r="F218" s="49">
        <f t="shared" si="57"/>
        <v>0</v>
      </c>
      <c r="G218" s="49">
        <f t="shared" si="57"/>
        <v>0</v>
      </c>
      <c r="H218" s="49">
        <f t="shared" si="57"/>
        <v>0</v>
      </c>
      <c r="I218" s="49">
        <f t="shared" si="57"/>
        <v>0</v>
      </c>
      <c r="J218" s="49">
        <f t="shared" si="57"/>
        <v>0</v>
      </c>
      <c r="K218" s="49">
        <f t="shared" si="57"/>
        <v>0</v>
      </c>
      <c r="L218" s="49">
        <f t="shared" si="57"/>
        <v>0</v>
      </c>
      <c r="M218" s="61" t="s">
        <v>197</v>
      </c>
    </row>
    <row r="219" spans="1:15" ht="71.25" customHeight="1" x14ac:dyDescent="0.25">
      <c r="A219" s="65" t="s">
        <v>424</v>
      </c>
      <c r="B219" s="59" t="s">
        <v>339</v>
      </c>
      <c r="C219" s="49">
        <f t="shared" si="55"/>
        <v>352929397.50999999</v>
      </c>
      <c r="D219" s="49">
        <f t="shared" ref="D219:L219" si="58">D220+D221</f>
        <v>36869668.170000002</v>
      </c>
      <c r="E219" s="49">
        <f t="shared" si="58"/>
        <v>36200353.5</v>
      </c>
      <c r="F219" s="49">
        <f t="shared" si="58"/>
        <v>36165839.039999999</v>
      </c>
      <c r="G219" s="49">
        <f t="shared" si="58"/>
        <v>39427176.600000001</v>
      </c>
      <c r="H219" s="49">
        <f t="shared" si="58"/>
        <v>39743272.039999999</v>
      </c>
      <c r="I219" s="49">
        <f t="shared" si="58"/>
        <v>40043272.039999999</v>
      </c>
      <c r="J219" s="49">
        <f t="shared" si="58"/>
        <v>40943272.039999999</v>
      </c>
      <c r="K219" s="49">
        <f t="shared" si="58"/>
        <v>41643272.039999999</v>
      </c>
      <c r="L219" s="49">
        <f t="shared" si="58"/>
        <v>41893272.039999999</v>
      </c>
      <c r="M219" s="61" t="s">
        <v>197</v>
      </c>
    </row>
    <row r="220" spans="1:15" ht="139.5" customHeight="1" x14ac:dyDescent="0.25">
      <c r="A220" s="76"/>
      <c r="B220" s="59" t="s">
        <v>337</v>
      </c>
      <c r="C220" s="49">
        <f t="shared" si="55"/>
        <v>297943027.56999999</v>
      </c>
      <c r="D220" s="49">
        <f t="shared" ref="D220:L220" si="59">D30+D96</f>
        <v>33356882.350000001</v>
      </c>
      <c r="E220" s="49">
        <f t="shared" si="59"/>
        <v>33023262.18</v>
      </c>
      <c r="F220" s="49">
        <f t="shared" si="59"/>
        <v>33014040.719999999</v>
      </c>
      <c r="G220" s="49">
        <f t="shared" si="59"/>
        <v>33091473.719999999</v>
      </c>
      <c r="H220" s="49">
        <f t="shared" si="59"/>
        <v>33091473.719999999</v>
      </c>
      <c r="I220" s="49">
        <f t="shared" si="59"/>
        <v>33091473.719999999</v>
      </c>
      <c r="J220" s="49">
        <f t="shared" si="59"/>
        <v>33091473.719999999</v>
      </c>
      <c r="K220" s="49">
        <f t="shared" si="59"/>
        <v>33091473.719999999</v>
      </c>
      <c r="L220" s="49">
        <f t="shared" si="59"/>
        <v>33091473.719999999</v>
      </c>
      <c r="M220" s="61" t="s">
        <v>197</v>
      </c>
    </row>
    <row r="221" spans="1:15" ht="84.75" customHeight="1" x14ac:dyDescent="0.25">
      <c r="A221" s="80"/>
      <c r="B221" s="59" t="s">
        <v>338</v>
      </c>
      <c r="C221" s="49">
        <f t="shared" si="55"/>
        <v>54986369.939999998</v>
      </c>
      <c r="D221" s="49">
        <f t="shared" ref="D221:L221" si="60">D31+D97</f>
        <v>3512785.82</v>
      </c>
      <c r="E221" s="49">
        <f t="shared" si="60"/>
        <v>3177091.32</v>
      </c>
      <c r="F221" s="49">
        <f t="shared" si="60"/>
        <v>3151798.32</v>
      </c>
      <c r="G221" s="49">
        <f t="shared" si="60"/>
        <v>6335702.8799999999</v>
      </c>
      <c r="H221" s="49">
        <f t="shared" si="60"/>
        <v>6651798.3200000003</v>
      </c>
      <c r="I221" s="49">
        <f t="shared" si="60"/>
        <v>6951798.3200000003</v>
      </c>
      <c r="J221" s="49">
        <f t="shared" si="60"/>
        <v>7851798.3200000003</v>
      </c>
      <c r="K221" s="49">
        <f t="shared" si="60"/>
        <v>8551798.3200000003</v>
      </c>
      <c r="L221" s="49">
        <f t="shared" si="60"/>
        <v>8801798.3200000003</v>
      </c>
      <c r="M221" s="61" t="s">
        <v>197</v>
      </c>
    </row>
    <row r="222" spans="1:15" ht="62.25" customHeight="1" x14ac:dyDescent="0.25">
      <c r="A222" s="73" t="s">
        <v>412</v>
      </c>
      <c r="B222" s="59" t="s">
        <v>339</v>
      </c>
      <c r="C222" s="49">
        <f t="shared" si="55"/>
        <v>6978497.8099999996</v>
      </c>
      <c r="D222" s="49">
        <f t="shared" ref="D222:L222" si="61">D223+D224</f>
        <v>1053023.1499999999</v>
      </c>
      <c r="E222" s="49">
        <f t="shared" si="61"/>
        <v>190114.26</v>
      </c>
      <c r="F222" s="49">
        <f t="shared" si="61"/>
        <v>190114.26</v>
      </c>
      <c r="G222" s="49">
        <f t="shared" si="61"/>
        <v>665060.73</v>
      </c>
      <c r="H222" s="49">
        <f t="shared" si="61"/>
        <v>762169.85</v>
      </c>
      <c r="I222" s="49">
        <f t="shared" si="61"/>
        <v>979503.89</v>
      </c>
      <c r="J222" s="49">
        <f t="shared" si="61"/>
        <v>979503.89</v>
      </c>
      <c r="K222" s="49">
        <f t="shared" si="61"/>
        <v>979503.89</v>
      </c>
      <c r="L222" s="49">
        <f t="shared" si="61"/>
        <v>1179503.8899999999</v>
      </c>
      <c r="M222" s="61" t="s">
        <v>197</v>
      </c>
      <c r="O222" s="36"/>
    </row>
    <row r="223" spans="1:15" ht="148.5" customHeight="1" x14ac:dyDescent="0.25">
      <c r="A223" s="73"/>
      <c r="B223" s="59" t="s">
        <v>337</v>
      </c>
      <c r="C223" s="49">
        <f t="shared" si="55"/>
        <v>0</v>
      </c>
      <c r="D223" s="48">
        <f t="shared" ref="D223:L223" si="62">D54</f>
        <v>0</v>
      </c>
      <c r="E223" s="48">
        <f t="shared" si="62"/>
        <v>0</v>
      </c>
      <c r="F223" s="48">
        <f t="shared" si="62"/>
        <v>0</v>
      </c>
      <c r="G223" s="48">
        <f t="shared" si="62"/>
        <v>0</v>
      </c>
      <c r="H223" s="48">
        <f t="shared" si="62"/>
        <v>0</v>
      </c>
      <c r="I223" s="48">
        <f t="shared" si="62"/>
        <v>0</v>
      </c>
      <c r="J223" s="48">
        <f t="shared" si="62"/>
        <v>0</v>
      </c>
      <c r="K223" s="48">
        <f t="shared" si="62"/>
        <v>0</v>
      </c>
      <c r="L223" s="48">
        <f t="shared" si="62"/>
        <v>0</v>
      </c>
      <c r="M223" s="61" t="s">
        <v>197</v>
      </c>
    </row>
    <row r="224" spans="1:15" ht="70.5" customHeight="1" x14ac:dyDescent="0.25">
      <c r="A224" s="73"/>
      <c r="B224" s="59" t="s">
        <v>338</v>
      </c>
      <c r="C224" s="49">
        <f t="shared" si="55"/>
        <v>6978497.8099999996</v>
      </c>
      <c r="D224" s="48">
        <f>D55+D58</f>
        <v>1053023.1499999999</v>
      </c>
      <c r="E224" s="48">
        <f t="shared" ref="E224:L224" si="63">E55</f>
        <v>190114.26</v>
      </c>
      <c r="F224" s="48">
        <f t="shared" si="63"/>
        <v>190114.26</v>
      </c>
      <c r="G224" s="48">
        <f t="shared" si="63"/>
        <v>665060.73</v>
      </c>
      <c r="H224" s="48">
        <f t="shared" si="63"/>
        <v>762169.85</v>
      </c>
      <c r="I224" s="48">
        <f t="shared" si="63"/>
        <v>979503.89</v>
      </c>
      <c r="J224" s="48">
        <f t="shared" si="63"/>
        <v>979503.89</v>
      </c>
      <c r="K224" s="48">
        <f t="shared" si="63"/>
        <v>979503.89</v>
      </c>
      <c r="L224" s="48">
        <f t="shared" si="63"/>
        <v>1179503.8899999999</v>
      </c>
      <c r="M224" s="61" t="s">
        <v>197</v>
      </c>
    </row>
    <row r="225" spans="1:13" ht="47.25" customHeight="1" x14ac:dyDescent="0.25">
      <c r="A225" s="73" t="s">
        <v>425</v>
      </c>
      <c r="B225" s="59" t="s">
        <v>339</v>
      </c>
      <c r="C225" s="56">
        <f>D225+E225+F225+G225+H225+I225+J225+K225+L225</f>
        <v>41510895.740000002</v>
      </c>
      <c r="D225" s="56">
        <f>D226+D227</f>
        <v>41510895.740000002</v>
      </c>
      <c r="E225" s="49">
        <v>0</v>
      </c>
      <c r="F225" s="49">
        <v>0</v>
      </c>
      <c r="G225" s="49">
        <v>0</v>
      </c>
      <c r="H225" s="49">
        <v>0</v>
      </c>
      <c r="I225" s="49">
        <v>0</v>
      </c>
      <c r="J225" s="49">
        <v>0</v>
      </c>
      <c r="K225" s="49">
        <v>0</v>
      </c>
      <c r="L225" s="49">
        <v>0</v>
      </c>
      <c r="M225" s="61" t="s">
        <v>197</v>
      </c>
    </row>
    <row r="226" spans="1:13" ht="141.75" customHeight="1" x14ac:dyDescent="0.25">
      <c r="A226" s="73"/>
      <c r="B226" s="59" t="s">
        <v>337</v>
      </c>
      <c r="C226" s="55"/>
      <c r="D226" s="49">
        <v>0</v>
      </c>
      <c r="E226" s="49">
        <v>0</v>
      </c>
      <c r="F226" s="49">
        <v>0</v>
      </c>
      <c r="G226" s="49">
        <v>0</v>
      </c>
      <c r="H226" s="49">
        <v>0</v>
      </c>
      <c r="I226" s="49">
        <v>0</v>
      </c>
      <c r="J226" s="49">
        <v>0</v>
      </c>
      <c r="K226" s="49">
        <v>0</v>
      </c>
      <c r="L226" s="49">
        <v>0</v>
      </c>
      <c r="M226" s="61" t="s">
        <v>197</v>
      </c>
    </row>
    <row r="227" spans="1:13" ht="71.25" customHeight="1" x14ac:dyDescent="0.25">
      <c r="A227" s="73"/>
      <c r="B227" s="59" t="s">
        <v>338</v>
      </c>
      <c r="C227" s="56">
        <f>D227+E227+F227+G227+H227+I227+J227+K227+L227</f>
        <v>41510895.740000002</v>
      </c>
      <c r="D227" s="56">
        <f>D61</f>
        <v>41510895.740000002</v>
      </c>
      <c r="E227" s="49">
        <v>0</v>
      </c>
      <c r="F227" s="49">
        <v>0</v>
      </c>
      <c r="G227" s="49">
        <v>0</v>
      </c>
      <c r="H227" s="49">
        <v>0</v>
      </c>
      <c r="I227" s="49">
        <v>0</v>
      </c>
      <c r="J227" s="49">
        <v>0</v>
      </c>
      <c r="K227" s="49">
        <v>0</v>
      </c>
      <c r="L227" s="49">
        <v>0</v>
      </c>
      <c r="M227" s="61" t="s">
        <v>197</v>
      </c>
    </row>
    <row r="230" spans="1:13" ht="81" customHeight="1" x14ac:dyDescent="0.25"/>
  </sheetData>
  <autoFilter ref="M1:M227"/>
  <mergeCells count="153">
    <mergeCell ref="A222:A224"/>
    <mergeCell ref="A210:A212"/>
    <mergeCell ref="A213:A215"/>
    <mergeCell ref="A216:A218"/>
    <mergeCell ref="A147:A149"/>
    <mergeCell ref="A153:A155"/>
    <mergeCell ref="M153:M155"/>
    <mergeCell ref="A56:A58"/>
    <mergeCell ref="M53:M55"/>
    <mergeCell ref="M56:M58"/>
    <mergeCell ref="A59:A61"/>
    <mergeCell ref="M59:M61"/>
    <mergeCell ref="M65:M67"/>
    <mergeCell ref="A183:A185"/>
    <mergeCell ref="M183:M185"/>
    <mergeCell ref="A192:A194"/>
    <mergeCell ref="M192:M194"/>
    <mergeCell ref="M165:M167"/>
    <mergeCell ref="A201:A203"/>
    <mergeCell ref="A186:A188"/>
    <mergeCell ref="A198:A200"/>
    <mergeCell ref="M198:M200"/>
    <mergeCell ref="A122:M122"/>
    <mergeCell ref="M113:M115"/>
    <mergeCell ref="A50:A52"/>
    <mergeCell ref="M41:M43"/>
    <mergeCell ref="A98:A100"/>
    <mergeCell ref="A12:M12"/>
    <mergeCell ref="A35:A37"/>
    <mergeCell ref="M38:M40"/>
    <mergeCell ref="A20:A22"/>
    <mergeCell ref="A65:A67"/>
    <mergeCell ref="A68:A70"/>
    <mergeCell ref="M68:M70"/>
    <mergeCell ref="M44:M46"/>
    <mergeCell ref="A71:A76"/>
    <mergeCell ref="B71:B74"/>
    <mergeCell ref="H71:H74"/>
    <mergeCell ref="C71:C74"/>
    <mergeCell ref="I71:I74"/>
    <mergeCell ref="J71:J74"/>
    <mergeCell ref="K71:K74"/>
    <mergeCell ref="L71:L74"/>
    <mergeCell ref="M71:M76"/>
    <mergeCell ref="D71:D72"/>
    <mergeCell ref="E71:E72"/>
    <mergeCell ref="F71:F72"/>
    <mergeCell ref="G71:G72"/>
    <mergeCell ref="A3:D5"/>
    <mergeCell ref="K1:M4"/>
    <mergeCell ref="A123:A125"/>
    <mergeCell ref="M123:M125"/>
    <mergeCell ref="A119:A121"/>
    <mergeCell ref="M119:M121"/>
    <mergeCell ref="M32:M34"/>
    <mergeCell ref="M101:M103"/>
    <mergeCell ref="M47:M49"/>
    <mergeCell ref="A47:A49"/>
    <mergeCell ref="A62:A64"/>
    <mergeCell ref="M50:M52"/>
    <mergeCell ref="A53:A55"/>
    <mergeCell ref="A38:A40"/>
    <mergeCell ref="A41:A43"/>
    <mergeCell ref="A44:A46"/>
    <mergeCell ref="M98:M100"/>
    <mergeCell ref="M62:M64"/>
    <mergeCell ref="A8:M8"/>
    <mergeCell ref="B10:B11"/>
    <mergeCell ref="M10:M11"/>
    <mergeCell ref="A10:A11"/>
    <mergeCell ref="A32:A34"/>
    <mergeCell ref="A26:A28"/>
    <mergeCell ref="A6:M6"/>
    <mergeCell ref="A7:M7"/>
    <mergeCell ref="A195:A197"/>
    <mergeCell ref="M195:M197"/>
    <mergeCell ref="A180:A182"/>
    <mergeCell ref="M180:M182"/>
    <mergeCell ref="A177:A179"/>
    <mergeCell ref="M177:M179"/>
    <mergeCell ref="A174:A176"/>
    <mergeCell ref="M174:M176"/>
    <mergeCell ref="A171:A173"/>
    <mergeCell ref="M171:M173"/>
    <mergeCell ref="A189:A191"/>
    <mergeCell ref="M189:M191"/>
    <mergeCell ref="A168:A170"/>
    <mergeCell ref="M168:M170"/>
    <mergeCell ref="A14:A16"/>
    <mergeCell ref="M14:M16"/>
    <mergeCell ref="A17:A19"/>
    <mergeCell ref="M20:M25"/>
    <mergeCell ref="M17:M19"/>
    <mergeCell ref="A23:A25"/>
    <mergeCell ref="A29:A31"/>
    <mergeCell ref="M35:M37"/>
    <mergeCell ref="M159:M161"/>
    <mergeCell ref="A13:M13"/>
    <mergeCell ref="C10:C11"/>
    <mergeCell ref="A225:A227"/>
    <mergeCell ref="A204:A206"/>
    <mergeCell ref="A101:A103"/>
    <mergeCell ref="A141:A143"/>
    <mergeCell ref="M141:M143"/>
    <mergeCell ref="A207:A209"/>
    <mergeCell ref="M26:M28"/>
    <mergeCell ref="M29:M31"/>
    <mergeCell ref="D10:L10"/>
    <mergeCell ref="M147:M149"/>
    <mergeCell ref="A144:A146"/>
    <mergeCell ref="A156:A158"/>
    <mergeCell ref="M156:M158"/>
    <mergeCell ref="A219:A221"/>
    <mergeCell ref="A159:A161"/>
    <mergeCell ref="M132:M134"/>
    <mergeCell ref="A132:A134"/>
    <mergeCell ref="M144:M146"/>
    <mergeCell ref="A138:A140"/>
    <mergeCell ref="M138:M140"/>
    <mergeCell ref="A135:A137"/>
    <mergeCell ref="M110:M112"/>
    <mergeCell ref="M135:M137"/>
    <mergeCell ref="M92:M97"/>
    <mergeCell ref="A116:A118"/>
    <mergeCell ref="M116:M118"/>
    <mergeCell ref="A95:A97"/>
    <mergeCell ref="A104:A106"/>
    <mergeCell ref="A150:A152"/>
    <mergeCell ref="M150:M152"/>
    <mergeCell ref="M186:M188"/>
    <mergeCell ref="A77:A79"/>
    <mergeCell ref="M77:M79"/>
    <mergeCell ref="A80:A82"/>
    <mergeCell ref="M80:M82"/>
    <mergeCell ref="A83:A85"/>
    <mergeCell ref="M83:M85"/>
    <mergeCell ref="A86:A88"/>
    <mergeCell ref="M86:M88"/>
    <mergeCell ref="A89:A91"/>
    <mergeCell ref="M89:M91"/>
    <mergeCell ref="A92:A94"/>
    <mergeCell ref="A107:A109"/>
    <mergeCell ref="A129:A131"/>
    <mergeCell ref="M129:M131"/>
    <mergeCell ref="A126:A128"/>
    <mergeCell ref="M126:M128"/>
    <mergeCell ref="M104:M106"/>
    <mergeCell ref="M107:M109"/>
    <mergeCell ref="A162:A164"/>
    <mergeCell ref="M162:M164"/>
    <mergeCell ref="A165:A167"/>
    <mergeCell ref="A113:A115"/>
    <mergeCell ref="A110:A112"/>
  </mergeCells>
  <phoneticPr fontId="3" type="noConversion"/>
  <pageMargins left="0.39370078740157483" right="0.19685039370078741" top="1.5748031496062993" bottom="0.39370078740157483" header="0.31496062992125984" footer="0.31496062992125984"/>
  <pageSetup paperSize="8" scale="31" firstPageNumber="5" fitToHeight="0" orientation="landscape" useFirstPageNumber="1" r:id="rId1"/>
  <headerFooter>
    <oddHeader>&amp;C&amp;"Times New Roman,обычный"&amp;36&amp;P</oddHeader>
  </headerFooter>
  <rowBreaks count="8" manualBreakCount="8">
    <brk id="28" max="12" man="1"/>
    <brk id="49" max="12" man="1"/>
    <brk id="97" max="12" man="1"/>
    <brk id="118" max="12" man="1"/>
    <brk id="134" max="12" man="1"/>
    <brk id="179" max="12" man="1"/>
    <brk id="194" max="12" man="1"/>
    <brk id="212" max="12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2"/>
  <sheetViews>
    <sheetView topLeftCell="A4" zoomScale="60" zoomScaleNormal="70" workbookViewId="0">
      <pane xSplit="1" ySplit="6" topLeftCell="B140" activePane="bottomRight" state="frozen"/>
      <selection activeCell="A4" sqref="A4"/>
      <selection pane="topRight" activeCell="B4" sqref="B4"/>
      <selection pane="bottomLeft" activeCell="A10" sqref="A10"/>
      <selection pane="bottomRight" activeCell="D12" sqref="D12"/>
    </sheetView>
  </sheetViews>
  <sheetFormatPr defaultColWidth="9.140625" defaultRowHeight="16.5" x14ac:dyDescent="0.25"/>
  <cols>
    <col min="1" max="1" width="44" style="4" customWidth="1"/>
    <col min="2" max="2" width="44" style="4" hidden="1" customWidth="1"/>
    <col min="3" max="3" width="51.85546875" style="3" customWidth="1"/>
    <col min="4" max="4" width="15.7109375" style="3" customWidth="1"/>
    <col min="5" max="5" width="13.28515625" style="3" customWidth="1"/>
    <col min="6" max="6" width="17.140625" style="3" customWidth="1"/>
    <col min="7" max="7" width="12.42578125" style="3" customWidth="1"/>
    <col min="8" max="8" width="15.7109375" style="3" customWidth="1"/>
    <col min="9" max="9" width="12" style="3" customWidth="1"/>
    <col min="10" max="10" width="32.28515625" style="3" customWidth="1"/>
    <col min="11" max="16384" width="9.140625" style="4"/>
  </cols>
  <sheetData>
    <row r="1" spans="1:11" x14ac:dyDescent="0.25">
      <c r="A1" s="1"/>
      <c r="B1" s="1"/>
      <c r="C1" s="2"/>
    </row>
    <row r="2" spans="1:11" x14ac:dyDescent="0.25">
      <c r="A2" s="107" t="s">
        <v>313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11" ht="45" customHeight="1" x14ac:dyDescent="0.25">
      <c r="A3" s="108" t="s">
        <v>277</v>
      </c>
      <c r="B3" s="108"/>
      <c r="C3" s="108"/>
      <c r="D3" s="107"/>
      <c r="E3" s="107"/>
      <c r="F3" s="107"/>
      <c r="G3" s="107"/>
      <c r="H3" s="107"/>
      <c r="I3" s="107"/>
      <c r="J3" s="107"/>
    </row>
    <row r="4" spans="1:11" x14ac:dyDescent="0.25">
      <c r="A4" s="3"/>
      <c r="B4" s="3"/>
    </row>
    <row r="5" spans="1:11" ht="41.25" customHeight="1" x14ac:dyDescent="0.25">
      <c r="A5" s="106" t="s">
        <v>312</v>
      </c>
      <c r="B5" s="106" t="s">
        <v>263</v>
      </c>
      <c r="C5" s="106" t="s">
        <v>316</v>
      </c>
      <c r="D5" s="106" t="s">
        <v>313</v>
      </c>
      <c r="E5" s="106"/>
      <c r="F5" s="106"/>
      <c r="G5" s="106"/>
      <c r="H5" s="106"/>
      <c r="I5" s="106"/>
      <c r="J5" s="106" t="s">
        <v>175</v>
      </c>
      <c r="K5" s="1"/>
    </row>
    <row r="6" spans="1:11" ht="16.5" customHeight="1" x14ac:dyDescent="0.25">
      <c r="A6" s="106"/>
      <c r="B6" s="106"/>
      <c r="C6" s="106"/>
      <c r="D6" s="106" t="s">
        <v>195</v>
      </c>
      <c r="E6" s="106"/>
      <c r="F6" s="106" t="s">
        <v>196</v>
      </c>
      <c r="G6" s="106"/>
      <c r="H6" s="106" t="s">
        <v>198</v>
      </c>
      <c r="I6" s="106"/>
      <c r="J6" s="106"/>
      <c r="K6" s="1"/>
    </row>
    <row r="7" spans="1:11" ht="33" x14ac:dyDescent="0.25">
      <c r="A7" s="106"/>
      <c r="B7" s="106"/>
      <c r="C7" s="106"/>
      <c r="D7" s="5" t="s">
        <v>314</v>
      </c>
      <c r="E7" s="5" t="s">
        <v>315</v>
      </c>
      <c r="F7" s="5" t="s">
        <v>314</v>
      </c>
      <c r="G7" s="5" t="s">
        <v>315</v>
      </c>
      <c r="H7" s="5" t="s">
        <v>314</v>
      </c>
      <c r="I7" s="5" t="s">
        <v>315</v>
      </c>
      <c r="J7" s="106"/>
      <c r="K7" s="1"/>
    </row>
    <row r="8" spans="1:11" ht="15.75" customHeight="1" x14ac:dyDescent="0.25">
      <c r="A8" s="105" t="s">
        <v>264</v>
      </c>
      <c r="B8" s="105"/>
      <c r="C8" s="105"/>
      <c r="D8" s="105"/>
      <c r="E8" s="105"/>
      <c r="F8" s="105"/>
      <c r="G8" s="105"/>
      <c r="H8" s="105"/>
      <c r="I8" s="105"/>
      <c r="J8" s="105"/>
    </row>
    <row r="9" spans="1:11" ht="16.5" customHeight="1" x14ac:dyDescent="0.25">
      <c r="A9" s="104" t="s">
        <v>276</v>
      </c>
      <c r="B9" s="104"/>
      <c r="C9" s="104"/>
      <c r="D9" s="104"/>
      <c r="E9" s="104"/>
      <c r="F9" s="104"/>
      <c r="G9" s="104"/>
      <c r="H9" s="104"/>
      <c r="I9" s="104"/>
      <c r="J9" s="104"/>
    </row>
    <row r="10" spans="1:11" ht="82.5" x14ac:dyDescent="0.25">
      <c r="A10" s="6" t="s">
        <v>226</v>
      </c>
      <c r="B10" s="5" t="s">
        <v>209</v>
      </c>
      <c r="C10" s="7" t="s">
        <v>7</v>
      </c>
      <c r="D10" s="7" t="s">
        <v>261</v>
      </c>
      <c r="E10" s="7" t="s">
        <v>207</v>
      </c>
      <c r="F10" s="7" t="s">
        <v>261</v>
      </c>
      <c r="G10" s="7" t="s">
        <v>207</v>
      </c>
      <c r="H10" s="7" t="s">
        <v>261</v>
      </c>
      <c r="I10" s="7" t="s">
        <v>207</v>
      </c>
      <c r="J10" s="7"/>
    </row>
    <row r="11" spans="1:11" ht="164.25" customHeight="1" x14ac:dyDescent="0.25">
      <c r="A11" s="6" t="s">
        <v>230</v>
      </c>
      <c r="B11" s="5" t="s">
        <v>9</v>
      </c>
      <c r="C11" s="5" t="s">
        <v>124</v>
      </c>
      <c r="D11" s="8" t="s">
        <v>59</v>
      </c>
      <c r="E11" s="8">
        <v>100</v>
      </c>
      <c r="F11" s="8" t="s">
        <v>59</v>
      </c>
      <c r="G11" s="8">
        <v>100</v>
      </c>
      <c r="H11" s="8" t="s">
        <v>59</v>
      </c>
      <c r="I11" s="8">
        <v>100</v>
      </c>
      <c r="J11" s="8" t="s">
        <v>319</v>
      </c>
    </row>
    <row r="12" spans="1:11" ht="261.75" customHeight="1" x14ac:dyDescent="0.25">
      <c r="A12" s="6" t="s">
        <v>229</v>
      </c>
      <c r="B12" s="5" t="s">
        <v>235</v>
      </c>
      <c r="C12" s="5" t="s">
        <v>125</v>
      </c>
      <c r="D12" s="8" t="s">
        <v>59</v>
      </c>
      <c r="E12" s="8">
        <f>21/21*100</f>
        <v>100</v>
      </c>
      <c r="F12" s="8" t="s">
        <v>59</v>
      </c>
      <c r="G12" s="8">
        <f>21/21*100</f>
        <v>100</v>
      </c>
      <c r="H12" s="8" t="s">
        <v>59</v>
      </c>
      <c r="I12" s="8">
        <f>21/21*100</f>
        <v>100</v>
      </c>
      <c r="J12" s="8" t="s">
        <v>60</v>
      </c>
    </row>
    <row r="13" spans="1:11" ht="82.5" x14ac:dyDescent="0.25">
      <c r="A13" s="6" t="s">
        <v>236</v>
      </c>
      <c r="B13" s="5" t="s">
        <v>209</v>
      </c>
      <c r="C13" s="5" t="s">
        <v>129</v>
      </c>
      <c r="D13" s="9" t="s">
        <v>261</v>
      </c>
      <c r="E13" s="7">
        <v>18</v>
      </c>
      <c r="F13" s="9" t="s">
        <v>261</v>
      </c>
      <c r="G13" s="7">
        <v>20</v>
      </c>
      <c r="H13" s="9" t="s">
        <v>261</v>
      </c>
      <c r="I13" s="7">
        <v>22</v>
      </c>
      <c r="J13" s="5" t="s">
        <v>130</v>
      </c>
    </row>
    <row r="14" spans="1:11" ht="82.5" x14ac:dyDescent="0.25">
      <c r="A14" s="6" t="s">
        <v>231</v>
      </c>
      <c r="B14" s="5" t="s">
        <v>209</v>
      </c>
      <c r="C14" s="5" t="s">
        <v>131</v>
      </c>
      <c r="D14" s="7"/>
      <c r="E14" s="10">
        <v>1304.3</v>
      </c>
      <c r="F14" s="10"/>
      <c r="G14" s="10">
        <v>1382.9</v>
      </c>
      <c r="H14" s="10"/>
      <c r="I14" s="10">
        <v>1465.9</v>
      </c>
      <c r="J14" s="7" t="s">
        <v>97</v>
      </c>
    </row>
    <row r="15" spans="1:11" ht="49.5" customHeight="1" x14ac:dyDescent="0.25">
      <c r="A15" s="105" t="s">
        <v>8</v>
      </c>
      <c r="B15" s="105"/>
      <c r="C15" s="105"/>
      <c r="D15" s="105"/>
      <c r="E15" s="105"/>
      <c r="F15" s="105"/>
      <c r="G15" s="105"/>
      <c r="H15" s="105"/>
      <c r="I15" s="105"/>
      <c r="J15" s="105"/>
    </row>
    <row r="16" spans="1:11" ht="21.75" customHeight="1" x14ac:dyDescent="0.25">
      <c r="A16" s="104" t="s">
        <v>240</v>
      </c>
      <c r="B16" s="104"/>
      <c r="C16" s="104"/>
      <c r="D16" s="104"/>
      <c r="E16" s="104"/>
      <c r="F16" s="104"/>
      <c r="G16" s="104"/>
      <c r="H16" s="104"/>
      <c r="I16" s="104"/>
      <c r="J16" s="104"/>
    </row>
    <row r="17" spans="1:10" ht="26.25" customHeight="1" x14ac:dyDescent="0.25">
      <c r="A17" s="104" t="s">
        <v>227</v>
      </c>
      <c r="B17" s="104"/>
      <c r="C17" s="104"/>
      <c r="D17" s="104"/>
      <c r="E17" s="104"/>
      <c r="F17" s="104"/>
      <c r="G17" s="104"/>
      <c r="H17" s="104"/>
      <c r="I17" s="104"/>
      <c r="J17" s="104"/>
    </row>
    <row r="18" spans="1:10" ht="122.25" customHeight="1" x14ac:dyDescent="0.25">
      <c r="A18" s="6" t="s">
        <v>239</v>
      </c>
      <c r="B18" s="5" t="s">
        <v>9</v>
      </c>
      <c r="C18" s="5" t="s">
        <v>64</v>
      </c>
      <c r="D18" s="7" t="s">
        <v>61</v>
      </c>
      <c r="E18" s="7">
        <v>81</v>
      </c>
      <c r="F18" s="7" t="s">
        <v>62</v>
      </c>
      <c r="G18" s="7">
        <v>83</v>
      </c>
      <c r="H18" s="7" t="s">
        <v>63</v>
      </c>
      <c r="I18" s="7">
        <v>85</v>
      </c>
      <c r="J18" s="7"/>
    </row>
    <row r="19" spans="1:10" ht="42.75" customHeight="1" x14ac:dyDescent="0.25">
      <c r="A19" s="104" t="s">
        <v>265</v>
      </c>
      <c r="B19" s="104"/>
      <c r="C19" s="104"/>
      <c r="D19" s="104"/>
      <c r="E19" s="104"/>
      <c r="F19" s="104"/>
      <c r="G19" s="104"/>
      <c r="H19" s="104"/>
      <c r="I19" s="104"/>
      <c r="J19" s="104"/>
    </row>
    <row r="20" spans="1:10" ht="282" customHeight="1" x14ac:dyDescent="0.25">
      <c r="A20" s="6" t="s">
        <v>301</v>
      </c>
      <c r="B20" s="5" t="s">
        <v>235</v>
      </c>
      <c r="C20" s="5" t="s">
        <v>132</v>
      </c>
      <c r="D20" s="5" t="s">
        <v>73</v>
      </c>
      <c r="E20" s="7">
        <v>90</v>
      </c>
      <c r="F20" s="5" t="s">
        <v>74</v>
      </c>
      <c r="G20" s="7">
        <v>90</v>
      </c>
      <c r="H20" s="5" t="s">
        <v>75</v>
      </c>
      <c r="I20" s="7">
        <v>90</v>
      </c>
      <c r="J20" s="5" t="s">
        <v>133</v>
      </c>
    </row>
    <row r="21" spans="1:10" ht="39" customHeight="1" x14ac:dyDescent="0.25">
      <c r="A21" s="104" t="s">
        <v>266</v>
      </c>
      <c r="B21" s="104"/>
      <c r="C21" s="104"/>
      <c r="D21" s="104"/>
      <c r="E21" s="104"/>
      <c r="F21" s="104"/>
      <c r="G21" s="104"/>
      <c r="H21" s="104"/>
      <c r="I21" s="104"/>
      <c r="J21" s="104"/>
    </row>
    <row r="22" spans="1:10" ht="66" x14ac:dyDescent="0.25">
      <c r="A22" s="6" t="s">
        <v>244</v>
      </c>
      <c r="B22" s="5" t="s">
        <v>209</v>
      </c>
      <c r="C22" s="5" t="s">
        <v>134</v>
      </c>
      <c r="D22" s="7" t="s">
        <v>261</v>
      </c>
      <c r="E22" s="7">
        <v>11900</v>
      </c>
      <c r="F22" s="7" t="s">
        <v>261</v>
      </c>
      <c r="G22" s="7">
        <v>12000</v>
      </c>
      <c r="H22" s="7" t="s">
        <v>261</v>
      </c>
      <c r="I22" s="7">
        <v>12100</v>
      </c>
      <c r="J22" s="7"/>
    </row>
    <row r="23" spans="1:10" ht="49.5" x14ac:dyDescent="0.25">
      <c r="A23" s="6" t="s">
        <v>224</v>
      </c>
      <c r="B23" s="5" t="s">
        <v>209</v>
      </c>
      <c r="C23" s="5" t="s">
        <v>135</v>
      </c>
      <c r="D23" s="7" t="s">
        <v>261</v>
      </c>
      <c r="E23" s="7">
        <v>9961</v>
      </c>
      <c r="F23" s="7" t="s">
        <v>261</v>
      </c>
      <c r="G23" s="7">
        <v>10310</v>
      </c>
      <c r="H23" s="7" t="s">
        <v>261</v>
      </c>
      <c r="I23" s="7">
        <v>10671</v>
      </c>
      <c r="J23" s="7"/>
    </row>
    <row r="24" spans="1:10" ht="49.5" x14ac:dyDescent="0.25">
      <c r="A24" s="6" t="s">
        <v>225</v>
      </c>
      <c r="B24" s="5" t="s">
        <v>209</v>
      </c>
      <c r="C24" s="5" t="s">
        <v>134</v>
      </c>
      <c r="D24" s="7" t="s">
        <v>261</v>
      </c>
      <c r="E24" s="7">
        <v>29.3</v>
      </c>
      <c r="F24" s="7" t="s">
        <v>261</v>
      </c>
      <c r="G24" s="7">
        <v>29.6</v>
      </c>
      <c r="H24" s="7" t="s">
        <v>261</v>
      </c>
      <c r="I24" s="7">
        <v>29.9</v>
      </c>
      <c r="J24" s="7"/>
    </row>
    <row r="25" spans="1:10" ht="49.5" x14ac:dyDescent="0.25">
      <c r="A25" s="6" t="s">
        <v>260</v>
      </c>
      <c r="B25" s="5" t="s">
        <v>209</v>
      </c>
      <c r="C25" s="5" t="s">
        <v>134</v>
      </c>
      <c r="D25" s="7"/>
      <c r="E25" s="7">
        <v>69841.399999999994</v>
      </c>
      <c r="F25" s="7"/>
      <c r="G25" s="7">
        <v>76081.3</v>
      </c>
      <c r="H25" s="7"/>
      <c r="I25" s="7">
        <v>82852.5</v>
      </c>
      <c r="J25" s="7"/>
    </row>
    <row r="26" spans="1:10" ht="51.75" customHeight="1" x14ac:dyDescent="0.25">
      <c r="A26" s="104" t="s">
        <v>267</v>
      </c>
      <c r="B26" s="104"/>
      <c r="C26" s="104"/>
      <c r="D26" s="104"/>
      <c r="E26" s="104"/>
      <c r="F26" s="104"/>
      <c r="G26" s="104"/>
      <c r="H26" s="104"/>
      <c r="I26" s="104"/>
      <c r="J26" s="104"/>
    </row>
    <row r="27" spans="1:10" ht="66" x14ac:dyDescent="0.25">
      <c r="A27" s="6" t="s">
        <v>310</v>
      </c>
      <c r="B27" s="5" t="s">
        <v>209</v>
      </c>
      <c r="C27" s="5" t="s">
        <v>136</v>
      </c>
      <c r="D27" s="9" t="s">
        <v>261</v>
      </c>
      <c r="E27" s="7">
        <v>1</v>
      </c>
      <c r="F27" s="9" t="s">
        <v>261</v>
      </c>
      <c r="G27" s="7">
        <v>1</v>
      </c>
      <c r="H27" s="9" t="s">
        <v>261</v>
      </c>
      <c r="I27" s="7">
        <v>2</v>
      </c>
      <c r="J27" s="5" t="s">
        <v>137</v>
      </c>
    </row>
    <row r="28" spans="1:10" ht="99" x14ac:dyDescent="0.25">
      <c r="A28" s="6" t="e">
        <f>'Раздел 3'!#REF!</f>
        <v>#REF!</v>
      </c>
      <c r="B28" s="5" t="s">
        <v>209</v>
      </c>
      <c r="C28" s="5" t="s">
        <v>131</v>
      </c>
      <c r="D28" s="9" t="s">
        <v>261</v>
      </c>
      <c r="E28" s="7">
        <v>5</v>
      </c>
      <c r="F28" s="9" t="s">
        <v>261</v>
      </c>
      <c r="G28" s="7">
        <v>5</v>
      </c>
      <c r="H28" s="9" t="s">
        <v>261</v>
      </c>
      <c r="I28" s="7">
        <v>5</v>
      </c>
      <c r="J28" s="5" t="s">
        <v>138</v>
      </c>
    </row>
    <row r="29" spans="1:10" ht="24" customHeight="1" x14ac:dyDescent="0.25">
      <c r="A29" s="105" t="s">
        <v>268</v>
      </c>
      <c r="B29" s="105"/>
      <c r="C29" s="105"/>
      <c r="D29" s="105"/>
      <c r="E29" s="105"/>
      <c r="F29" s="105"/>
      <c r="G29" s="105"/>
      <c r="H29" s="105"/>
      <c r="I29" s="105"/>
      <c r="J29" s="105"/>
    </row>
    <row r="30" spans="1:10" ht="30" customHeight="1" x14ac:dyDescent="0.25">
      <c r="A30" s="104" t="s">
        <v>269</v>
      </c>
      <c r="B30" s="104"/>
      <c r="C30" s="104"/>
      <c r="D30" s="104"/>
      <c r="E30" s="104"/>
      <c r="F30" s="104"/>
      <c r="G30" s="104"/>
      <c r="H30" s="104"/>
      <c r="I30" s="104"/>
      <c r="J30" s="104"/>
    </row>
    <row r="31" spans="1:10" ht="66" x14ac:dyDescent="0.25">
      <c r="A31" s="6" t="s">
        <v>241</v>
      </c>
      <c r="B31" s="5" t="s">
        <v>270</v>
      </c>
      <c r="C31" s="5" t="s">
        <v>98</v>
      </c>
      <c r="D31" s="7" t="s">
        <v>261</v>
      </c>
      <c r="E31" s="7" t="s">
        <v>207</v>
      </c>
      <c r="F31" s="7" t="s">
        <v>261</v>
      </c>
      <c r="G31" s="7" t="s">
        <v>207</v>
      </c>
      <c r="H31" s="7" t="s">
        <v>261</v>
      </c>
      <c r="I31" s="7" t="s">
        <v>207</v>
      </c>
      <c r="J31" s="7"/>
    </row>
    <row r="32" spans="1:10" ht="99" x14ac:dyDescent="0.25">
      <c r="A32" s="6" t="s">
        <v>208</v>
      </c>
      <c r="B32" s="5" t="s">
        <v>270</v>
      </c>
      <c r="C32" s="5" t="s">
        <v>126</v>
      </c>
      <c r="D32" s="5" t="s">
        <v>317</v>
      </c>
      <c r="E32" s="5">
        <f>32/32*100</f>
        <v>100</v>
      </c>
      <c r="F32" s="5" t="s">
        <v>317</v>
      </c>
      <c r="G32" s="5">
        <f>32/32*100</f>
        <v>100</v>
      </c>
      <c r="H32" s="5" t="s">
        <v>317</v>
      </c>
      <c r="I32" s="5">
        <f>32/32*100</f>
        <v>100</v>
      </c>
      <c r="J32" s="5" t="s">
        <v>318</v>
      </c>
    </row>
    <row r="33" spans="1:10" ht="82.5" x14ac:dyDescent="0.25">
      <c r="A33" s="6" t="s">
        <v>228</v>
      </c>
      <c r="B33" s="5" t="s">
        <v>270</v>
      </c>
      <c r="C33" s="5" t="s">
        <v>131</v>
      </c>
      <c r="D33" s="7" t="s">
        <v>261</v>
      </c>
      <c r="E33" s="7">
        <v>25</v>
      </c>
      <c r="F33" s="7" t="s">
        <v>261</v>
      </c>
      <c r="G33" s="7">
        <v>25</v>
      </c>
      <c r="H33" s="7" t="s">
        <v>261</v>
      </c>
      <c r="I33" s="7">
        <v>25</v>
      </c>
      <c r="J33" s="7"/>
    </row>
    <row r="34" spans="1:10" ht="49.5" x14ac:dyDescent="0.25">
      <c r="A34" s="6" t="s">
        <v>257</v>
      </c>
      <c r="B34" s="5" t="s">
        <v>270</v>
      </c>
      <c r="C34" s="5" t="s">
        <v>131</v>
      </c>
      <c r="D34" s="7" t="s">
        <v>261</v>
      </c>
      <c r="E34" s="7">
        <v>10</v>
      </c>
      <c r="F34" s="7" t="s">
        <v>261</v>
      </c>
      <c r="G34" s="7">
        <v>10</v>
      </c>
      <c r="H34" s="7" t="s">
        <v>261</v>
      </c>
      <c r="I34" s="7">
        <v>10</v>
      </c>
      <c r="J34" s="7"/>
    </row>
    <row r="35" spans="1:10" ht="82.5" x14ac:dyDescent="0.25">
      <c r="A35" s="6" t="s">
        <v>200</v>
      </c>
      <c r="B35" s="5" t="s">
        <v>270</v>
      </c>
      <c r="C35" s="5" t="s">
        <v>187</v>
      </c>
      <c r="D35" s="11" t="s">
        <v>188</v>
      </c>
      <c r="E35" s="7">
        <v>5.9</v>
      </c>
      <c r="F35" s="11" t="s">
        <v>188</v>
      </c>
      <c r="G35" s="7">
        <v>5.9</v>
      </c>
      <c r="H35" s="11" t="s">
        <v>188</v>
      </c>
      <c r="I35" s="7">
        <v>5.9</v>
      </c>
      <c r="J35" s="5" t="s">
        <v>189</v>
      </c>
    </row>
    <row r="36" spans="1:10" ht="99" x14ac:dyDescent="0.25">
      <c r="A36" s="6" t="s">
        <v>306</v>
      </c>
      <c r="B36" s="5" t="s">
        <v>270</v>
      </c>
      <c r="C36" s="5" t="s">
        <v>183</v>
      </c>
      <c r="D36" s="7" t="s">
        <v>261</v>
      </c>
      <c r="E36" s="7">
        <v>100</v>
      </c>
      <c r="F36" s="7" t="s">
        <v>261</v>
      </c>
      <c r="G36" s="7">
        <v>100</v>
      </c>
      <c r="H36" s="7" t="s">
        <v>261</v>
      </c>
      <c r="I36" s="7">
        <v>100</v>
      </c>
      <c r="J36" s="7"/>
    </row>
    <row r="37" spans="1:10" ht="99" x14ac:dyDescent="0.25">
      <c r="A37" s="6" t="s">
        <v>0</v>
      </c>
      <c r="B37" s="5" t="s">
        <v>270</v>
      </c>
      <c r="C37" s="5" t="s">
        <v>182</v>
      </c>
      <c r="D37" s="7" t="s">
        <v>261</v>
      </c>
      <c r="E37" s="7">
        <v>100</v>
      </c>
      <c r="F37" s="7" t="s">
        <v>261</v>
      </c>
      <c r="G37" s="7">
        <v>100</v>
      </c>
      <c r="H37" s="7" t="s">
        <v>261</v>
      </c>
      <c r="I37" s="7">
        <v>100</v>
      </c>
      <c r="J37" s="7"/>
    </row>
    <row r="38" spans="1:10" ht="66" x14ac:dyDescent="0.25">
      <c r="A38" s="6" t="s">
        <v>320</v>
      </c>
      <c r="B38" s="5" t="s">
        <v>270</v>
      </c>
      <c r="C38" s="5" t="s">
        <v>184</v>
      </c>
      <c r="D38" s="7" t="s">
        <v>261</v>
      </c>
      <c r="E38" s="7">
        <v>100</v>
      </c>
      <c r="F38" s="7" t="s">
        <v>261</v>
      </c>
      <c r="G38" s="7">
        <v>100</v>
      </c>
      <c r="H38" s="7" t="s">
        <v>261</v>
      </c>
      <c r="I38" s="7">
        <v>100</v>
      </c>
      <c r="J38" s="7"/>
    </row>
    <row r="39" spans="1:10" ht="66" x14ac:dyDescent="0.25">
      <c r="A39" s="6" t="s">
        <v>321</v>
      </c>
      <c r="B39" s="5" t="s">
        <v>270</v>
      </c>
      <c r="C39" s="5" t="s">
        <v>177</v>
      </c>
      <c r="D39" s="7" t="s">
        <v>261</v>
      </c>
      <c r="E39" s="7" t="s">
        <v>207</v>
      </c>
      <c r="F39" s="7" t="s">
        <v>261</v>
      </c>
      <c r="G39" s="7" t="s">
        <v>207</v>
      </c>
      <c r="H39" s="7" t="s">
        <v>261</v>
      </c>
      <c r="I39" s="7" t="s">
        <v>207</v>
      </c>
      <c r="J39" s="7"/>
    </row>
    <row r="40" spans="1:10" ht="49.5" x14ac:dyDescent="0.25">
      <c r="A40" s="6" t="s">
        <v>322</v>
      </c>
      <c r="B40" s="5" t="s">
        <v>270</v>
      </c>
      <c r="C40" s="5" t="s">
        <v>185</v>
      </c>
      <c r="D40" s="7" t="s">
        <v>261</v>
      </c>
      <c r="E40" s="7">
        <v>100</v>
      </c>
      <c r="F40" s="7" t="s">
        <v>261</v>
      </c>
      <c r="G40" s="7">
        <v>100</v>
      </c>
      <c r="H40" s="7" t="s">
        <v>261</v>
      </c>
      <c r="I40" s="7">
        <v>100</v>
      </c>
      <c r="J40" s="7"/>
    </row>
    <row r="41" spans="1:10" ht="115.5" x14ac:dyDescent="0.25">
      <c r="A41" s="6" t="s">
        <v>305</v>
      </c>
      <c r="B41" s="5" t="s">
        <v>270</v>
      </c>
      <c r="C41" s="5" t="s">
        <v>180</v>
      </c>
      <c r="D41" s="7" t="s">
        <v>181</v>
      </c>
      <c r="E41" s="7">
        <v>100</v>
      </c>
      <c r="F41" s="7" t="s">
        <v>181</v>
      </c>
      <c r="G41" s="7">
        <v>100</v>
      </c>
      <c r="H41" s="7" t="s">
        <v>181</v>
      </c>
      <c r="I41" s="7">
        <v>100</v>
      </c>
      <c r="J41" s="7"/>
    </row>
    <row r="42" spans="1:10" ht="409.5" customHeight="1" x14ac:dyDescent="0.25">
      <c r="A42" s="6" t="s">
        <v>21</v>
      </c>
      <c r="B42" s="5" t="s">
        <v>214</v>
      </c>
      <c r="C42" s="5" t="s">
        <v>139</v>
      </c>
      <c r="D42" s="7" t="s">
        <v>261</v>
      </c>
      <c r="E42" s="7">
        <v>100</v>
      </c>
      <c r="F42" s="7" t="s">
        <v>261</v>
      </c>
      <c r="G42" s="7">
        <v>100</v>
      </c>
      <c r="H42" s="7" t="s">
        <v>261</v>
      </c>
      <c r="I42" s="7">
        <v>100</v>
      </c>
      <c r="J42" s="5" t="s">
        <v>22</v>
      </c>
    </row>
    <row r="43" spans="1:10" ht="115.5" x14ac:dyDescent="0.25">
      <c r="A43" s="6" t="s">
        <v>256</v>
      </c>
      <c r="B43" s="5" t="s">
        <v>214</v>
      </c>
      <c r="C43" s="5" t="s">
        <v>127</v>
      </c>
      <c r="D43" s="7" t="s">
        <v>261</v>
      </c>
      <c r="E43" s="7">
        <v>100</v>
      </c>
      <c r="F43" s="7" t="s">
        <v>261</v>
      </c>
      <c r="G43" s="7">
        <v>100</v>
      </c>
      <c r="H43" s="7" t="s">
        <v>261</v>
      </c>
      <c r="I43" s="7">
        <v>100</v>
      </c>
      <c r="J43" s="5" t="s">
        <v>140</v>
      </c>
    </row>
    <row r="44" spans="1:10" ht="115.5" x14ac:dyDescent="0.25">
      <c r="A44" s="6" t="s">
        <v>201</v>
      </c>
      <c r="B44" s="5" t="s">
        <v>210</v>
      </c>
      <c r="C44" s="5" t="s">
        <v>99</v>
      </c>
      <c r="D44" s="7" t="s">
        <v>261</v>
      </c>
      <c r="E44" s="7">
        <v>100</v>
      </c>
      <c r="F44" s="7" t="s">
        <v>261</v>
      </c>
      <c r="G44" s="7">
        <v>100</v>
      </c>
      <c r="H44" s="7" t="s">
        <v>261</v>
      </c>
      <c r="I44" s="7">
        <v>100</v>
      </c>
      <c r="J44" s="7"/>
    </row>
    <row r="45" spans="1:10" ht="132" x14ac:dyDescent="0.25">
      <c r="A45" s="6" t="s">
        <v>233</v>
      </c>
      <c r="B45" s="5" t="s">
        <v>218</v>
      </c>
      <c r="C45" s="5" t="s">
        <v>141</v>
      </c>
      <c r="D45" s="7" t="s">
        <v>38</v>
      </c>
      <c r="E45" s="7">
        <v>100</v>
      </c>
      <c r="F45" s="7" t="s">
        <v>38</v>
      </c>
      <c r="G45" s="7">
        <v>100</v>
      </c>
      <c r="H45" s="7" t="s">
        <v>38</v>
      </c>
      <c r="I45" s="7">
        <v>100</v>
      </c>
      <c r="J45" s="5" t="s">
        <v>14</v>
      </c>
    </row>
    <row r="46" spans="1:10" ht="82.5" x14ac:dyDescent="0.25">
      <c r="A46" s="6" t="s">
        <v>216</v>
      </c>
      <c r="B46" s="5" t="s">
        <v>217</v>
      </c>
      <c r="C46" s="5" t="s">
        <v>39</v>
      </c>
      <c r="D46" s="7" t="s">
        <v>40</v>
      </c>
      <c r="E46" s="7">
        <v>100</v>
      </c>
      <c r="F46" s="7" t="s">
        <v>40</v>
      </c>
      <c r="G46" s="7">
        <v>100</v>
      </c>
      <c r="H46" s="7" t="s">
        <v>40</v>
      </c>
      <c r="I46" s="7">
        <v>100</v>
      </c>
      <c r="J46" s="5" t="s">
        <v>14</v>
      </c>
    </row>
    <row r="47" spans="1:10" ht="148.5" x14ac:dyDescent="0.25">
      <c r="A47" s="6" t="s">
        <v>307</v>
      </c>
      <c r="B47" s="5" t="s">
        <v>215</v>
      </c>
      <c r="C47" s="5" t="s">
        <v>14</v>
      </c>
      <c r="D47" s="7" t="s">
        <v>261</v>
      </c>
      <c r="E47" s="7">
        <v>621</v>
      </c>
      <c r="F47" s="7" t="s">
        <v>261</v>
      </c>
      <c r="G47" s="7">
        <v>591</v>
      </c>
      <c r="H47" s="7" t="s">
        <v>261</v>
      </c>
      <c r="I47" s="7">
        <v>561</v>
      </c>
      <c r="J47" s="5" t="s">
        <v>15</v>
      </c>
    </row>
    <row r="48" spans="1:10" ht="99" x14ac:dyDescent="0.25">
      <c r="A48" s="6" t="s">
        <v>203</v>
      </c>
      <c r="B48" s="5" t="s">
        <v>215</v>
      </c>
      <c r="C48" s="5" t="s">
        <v>16</v>
      </c>
      <c r="D48" s="7" t="s">
        <v>17</v>
      </c>
      <c r="E48" s="7">
        <v>3.2</v>
      </c>
      <c r="F48" s="7" t="s">
        <v>18</v>
      </c>
      <c r="G48" s="7">
        <v>3.4</v>
      </c>
      <c r="H48" s="7" t="s">
        <v>19</v>
      </c>
      <c r="I48" s="7">
        <v>3.6</v>
      </c>
      <c r="J48" s="8" t="s">
        <v>20</v>
      </c>
    </row>
    <row r="49" spans="1:10" ht="99" x14ac:dyDescent="0.25">
      <c r="A49" s="6" t="s">
        <v>234</v>
      </c>
      <c r="B49" s="5" t="s">
        <v>220</v>
      </c>
      <c r="C49" s="5" t="s">
        <v>142</v>
      </c>
      <c r="D49" s="7" t="s">
        <v>51</v>
      </c>
      <c r="E49" s="7">
        <v>16524</v>
      </c>
      <c r="F49" s="7" t="s">
        <v>50</v>
      </c>
      <c r="G49" s="7">
        <v>17185</v>
      </c>
      <c r="H49" s="7" t="s">
        <v>52</v>
      </c>
      <c r="I49" s="7">
        <v>17872</v>
      </c>
      <c r="J49" s="7"/>
    </row>
    <row r="50" spans="1:10" ht="208.5" customHeight="1" x14ac:dyDescent="0.25">
      <c r="A50" s="6" t="s">
        <v>243</v>
      </c>
      <c r="B50" s="5" t="s">
        <v>220</v>
      </c>
      <c r="C50" s="5" t="s">
        <v>143</v>
      </c>
      <c r="D50" s="7" t="s">
        <v>53</v>
      </c>
      <c r="E50" s="7">
        <v>20880</v>
      </c>
      <c r="F50" s="7" t="s">
        <v>54</v>
      </c>
      <c r="G50" s="7">
        <v>21298</v>
      </c>
      <c r="H50" s="7" t="s">
        <v>55</v>
      </c>
      <c r="I50" s="7">
        <v>21724</v>
      </c>
      <c r="J50" s="7"/>
    </row>
    <row r="51" spans="1:10" ht="63.75" customHeight="1" x14ac:dyDescent="0.25">
      <c r="A51" s="6" t="e">
        <f>#REF!</f>
        <v>#REF!</v>
      </c>
      <c r="B51" s="5" t="e">
        <f>#REF!</f>
        <v>#REF!</v>
      </c>
      <c r="C51" s="5" t="s">
        <v>190</v>
      </c>
      <c r="D51" s="7" t="s">
        <v>261</v>
      </c>
      <c r="E51" s="7">
        <v>1</v>
      </c>
      <c r="F51" s="7" t="s">
        <v>261</v>
      </c>
      <c r="G51" s="7">
        <v>1</v>
      </c>
      <c r="H51" s="7" t="s">
        <v>261</v>
      </c>
      <c r="I51" s="7">
        <v>1</v>
      </c>
      <c r="J51" s="7"/>
    </row>
    <row r="52" spans="1:10" ht="99" x14ac:dyDescent="0.25">
      <c r="A52" s="6" t="s">
        <v>258</v>
      </c>
      <c r="B52" s="5" t="s">
        <v>213</v>
      </c>
      <c r="C52" s="5" t="s">
        <v>78</v>
      </c>
      <c r="D52" s="5" t="s">
        <v>77</v>
      </c>
      <c r="E52" s="7">
        <v>100</v>
      </c>
      <c r="F52" s="5" t="s">
        <v>77</v>
      </c>
      <c r="G52" s="7">
        <v>100</v>
      </c>
      <c r="H52" s="5" t="s">
        <v>77</v>
      </c>
      <c r="I52" s="7">
        <v>100</v>
      </c>
      <c r="J52" s="5" t="s">
        <v>144</v>
      </c>
    </row>
    <row r="53" spans="1:10" ht="99" x14ac:dyDescent="0.25">
      <c r="A53" s="6" t="s">
        <v>259</v>
      </c>
      <c r="B53" s="5" t="s">
        <v>213</v>
      </c>
      <c r="C53" s="5" t="s">
        <v>79</v>
      </c>
      <c r="D53" s="7" t="s">
        <v>80</v>
      </c>
      <c r="E53" s="7">
        <v>100</v>
      </c>
      <c r="F53" s="7" t="s">
        <v>80</v>
      </c>
      <c r="G53" s="7">
        <v>100</v>
      </c>
      <c r="H53" s="7" t="s">
        <v>80</v>
      </c>
      <c r="I53" s="7">
        <v>100</v>
      </c>
      <c r="J53" s="5" t="s">
        <v>144</v>
      </c>
    </row>
    <row r="54" spans="1:10" ht="132" x14ac:dyDescent="0.25">
      <c r="A54" s="6" t="s">
        <v>204</v>
      </c>
      <c r="B54" s="5" t="s">
        <v>219</v>
      </c>
      <c r="C54" s="5" t="s">
        <v>88</v>
      </c>
      <c r="D54" s="7" t="s">
        <v>261</v>
      </c>
      <c r="E54" s="7">
        <v>100</v>
      </c>
      <c r="F54" s="7" t="s">
        <v>261</v>
      </c>
      <c r="G54" s="7">
        <v>100</v>
      </c>
      <c r="H54" s="7" t="s">
        <v>261</v>
      </c>
      <c r="I54" s="7">
        <v>100</v>
      </c>
      <c r="J54" s="5" t="s">
        <v>145</v>
      </c>
    </row>
    <row r="55" spans="1:10" ht="99" x14ac:dyDescent="0.25">
      <c r="A55" s="6" t="s">
        <v>205</v>
      </c>
      <c r="B55" s="5" t="s">
        <v>219</v>
      </c>
      <c r="C55" s="5" t="s">
        <v>89</v>
      </c>
      <c r="D55" s="7" t="s">
        <v>93</v>
      </c>
      <c r="E55" s="7">
        <v>100</v>
      </c>
      <c r="F55" s="7" t="s">
        <v>93</v>
      </c>
      <c r="G55" s="7">
        <v>100</v>
      </c>
      <c r="H55" s="7" t="s">
        <v>93</v>
      </c>
      <c r="I55" s="7">
        <v>100</v>
      </c>
      <c r="J55" s="5"/>
    </row>
    <row r="56" spans="1:10" ht="82.5" x14ac:dyDescent="0.25">
      <c r="A56" s="6" t="s">
        <v>246</v>
      </c>
      <c r="B56" s="5" t="s">
        <v>219</v>
      </c>
      <c r="C56" s="5" t="s">
        <v>86</v>
      </c>
      <c r="D56" s="5" t="s">
        <v>90</v>
      </c>
      <c r="E56" s="7" t="s">
        <v>300</v>
      </c>
      <c r="F56" s="5" t="s">
        <v>91</v>
      </c>
      <c r="G56" s="7" t="s">
        <v>300</v>
      </c>
      <c r="H56" s="5" t="s">
        <v>92</v>
      </c>
      <c r="I56" s="7" t="s">
        <v>300</v>
      </c>
      <c r="J56" s="5" t="s">
        <v>146</v>
      </c>
    </row>
    <row r="57" spans="1:10" ht="82.5" x14ac:dyDescent="0.25">
      <c r="A57" s="6" t="s">
        <v>247</v>
      </c>
      <c r="B57" s="5" t="s">
        <v>219</v>
      </c>
      <c r="C57" s="5" t="s">
        <v>87</v>
      </c>
      <c r="D57" s="5" t="s">
        <v>94</v>
      </c>
      <c r="E57" s="7" t="s">
        <v>300</v>
      </c>
      <c r="F57" s="5" t="s">
        <v>94</v>
      </c>
      <c r="G57" s="7" t="s">
        <v>300</v>
      </c>
      <c r="H57" s="5" t="s">
        <v>94</v>
      </c>
      <c r="I57" s="7" t="s">
        <v>300</v>
      </c>
      <c r="J57" s="5" t="s">
        <v>146</v>
      </c>
    </row>
    <row r="58" spans="1:10" ht="82.5" x14ac:dyDescent="0.25">
      <c r="A58" s="6" t="s">
        <v>248</v>
      </c>
      <c r="B58" s="5" t="s">
        <v>219</v>
      </c>
      <c r="C58" s="5" t="s">
        <v>85</v>
      </c>
      <c r="D58" s="7" t="s">
        <v>261</v>
      </c>
      <c r="E58" s="7" t="s">
        <v>207</v>
      </c>
      <c r="F58" s="7" t="s">
        <v>261</v>
      </c>
      <c r="G58" s="7" t="s">
        <v>207</v>
      </c>
      <c r="H58" s="7" t="s">
        <v>261</v>
      </c>
      <c r="I58" s="7" t="s">
        <v>207</v>
      </c>
      <c r="J58" s="7"/>
    </row>
    <row r="59" spans="1:10" ht="108" customHeight="1" x14ac:dyDescent="0.25">
      <c r="A59" s="6" t="s">
        <v>249</v>
      </c>
      <c r="B59" s="5" t="s">
        <v>219</v>
      </c>
      <c r="C59" s="5" t="s">
        <v>83</v>
      </c>
      <c r="D59" s="7" t="s">
        <v>261</v>
      </c>
      <c r="E59" s="7" t="s">
        <v>207</v>
      </c>
      <c r="F59" s="7" t="s">
        <v>261</v>
      </c>
      <c r="G59" s="7" t="s">
        <v>207</v>
      </c>
      <c r="H59" s="7" t="s">
        <v>261</v>
      </c>
      <c r="I59" s="7" t="s">
        <v>207</v>
      </c>
      <c r="J59" s="5" t="s">
        <v>147</v>
      </c>
    </row>
    <row r="60" spans="1:10" ht="82.5" x14ac:dyDescent="0.25">
      <c r="A60" s="6" t="s">
        <v>26</v>
      </c>
      <c r="B60" s="5" t="s">
        <v>242</v>
      </c>
      <c r="C60" s="5" t="s">
        <v>24</v>
      </c>
      <c r="D60" s="7" t="s">
        <v>23</v>
      </c>
      <c r="E60" s="7">
        <v>100</v>
      </c>
      <c r="F60" s="7" t="s">
        <v>23</v>
      </c>
      <c r="G60" s="7">
        <v>100</v>
      </c>
      <c r="H60" s="7" t="s">
        <v>23</v>
      </c>
      <c r="I60" s="7">
        <v>100</v>
      </c>
      <c r="J60" s="5" t="s">
        <v>30</v>
      </c>
    </row>
    <row r="61" spans="1:10" ht="66" x14ac:dyDescent="0.25">
      <c r="A61" s="6" t="s">
        <v>25</v>
      </c>
      <c r="B61" s="5" t="s">
        <v>242</v>
      </c>
      <c r="C61" s="5" t="s">
        <v>27</v>
      </c>
      <c r="D61" s="7" t="s">
        <v>28</v>
      </c>
      <c r="E61" s="7">
        <v>100</v>
      </c>
      <c r="F61" s="7" t="s">
        <v>29</v>
      </c>
      <c r="G61" s="7">
        <v>100</v>
      </c>
      <c r="H61" s="7" t="s">
        <v>28</v>
      </c>
      <c r="I61" s="7">
        <v>100</v>
      </c>
      <c r="J61" s="5" t="s">
        <v>33</v>
      </c>
    </row>
    <row r="62" spans="1:10" ht="125.25" customHeight="1" x14ac:dyDescent="0.25">
      <c r="A62" s="6" t="s">
        <v>32</v>
      </c>
      <c r="B62" s="5" t="s">
        <v>242</v>
      </c>
      <c r="C62" s="5" t="s">
        <v>31</v>
      </c>
      <c r="D62" s="7" t="s">
        <v>261</v>
      </c>
      <c r="E62" s="7">
        <v>100</v>
      </c>
      <c r="F62" s="7" t="s">
        <v>261</v>
      </c>
      <c r="G62" s="7">
        <v>100</v>
      </c>
      <c r="H62" s="7" t="s">
        <v>261</v>
      </c>
      <c r="I62" s="7">
        <v>100</v>
      </c>
      <c r="J62" s="5" t="s">
        <v>34</v>
      </c>
    </row>
    <row r="63" spans="1:10" ht="148.5" customHeight="1" x14ac:dyDescent="0.25">
      <c r="A63" s="6" t="s">
        <v>37</v>
      </c>
      <c r="B63" s="5" t="s">
        <v>242</v>
      </c>
      <c r="C63" s="5" t="s">
        <v>35</v>
      </c>
      <c r="D63" s="7" t="s">
        <v>261</v>
      </c>
      <c r="E63" s="7">
        <v>100</v>
      </c>
      <c r="F63" s="7" t="s">
        <v>261</v>
      </c>
      <c r="G63" s="7">
        <v>100</v>
      </c>
      <c r="H63" s="7" t="s">
        <v>261</v>
      </c>
      <c r="I63" s="7">
        <v>100</v>
      </c>
      <c r="J63" s="5" t="s">
        <v>36</v>
      </c>
    </row>
    <row r="64" spans="1:10" ht="115.5" x14ac:dyDescent="0.25">
      <c r="A64" s="6" t="s">
        <v>4</v>
      </c>
      <c r="B64" s="5" t="s">
        <v>242</v>
      </c>
      <c r="C64" s="5" t="s">
        <v>41</v>
      </c>
      <c r="D64" s="7" t="s">
        <v>261</v>
      </c>
      <c r="E64" s="7">
        <v>100</v>
      </c>
      <c r="F64" s="7" t="s">
        <v>261</v>
      </c>
      <c r="G64" s="7">
        <v>100</v>
      </c>
      <c r="H64" s="7" t="s">
        <v>261</v>
      </c>
      <c r="I64" s="7">
        <v>100</v>
      </c>
      <c r="J64" s="5" t="s">
        <v>148</v>
      </c>
    </row>
    <row r="65" spans="1:10" ht="252" customHeight="1" x14ac:dyDescent="0.25">
      <c r="A65" s="6" t="s">
        <v>5</v>
      </c>
      <c r="B65" s="5" t="s">
        <v>242</v>
      </c>
      <c r="C65" s="5" t="s">
        <v>42</v>
      </c>
      <c r="D65" s="7" t="s">
        <v>261</v>
      </c>
      <c r="E65" s="7">
        <v>100</v>
      </c>
      <c r="F65" s="7" t="s">
        <v>261</v>
      </c>
      <c r="G65" s="7">
        <v>100</v>
      </c>
      <c r="H65" s="7" t="s">
        <v>261</v>
      </c>
      <c r="I65" s="7">
        <v>100</v>
      </c>
      <c r="J65" s="5" t="s">
        <v>43</v>
      </c>
    </row>
    <row r="66" spans="1:10" ht="49.5" x14ac:dyDescent="0.25">
      <c r="A66" s="6" t="s">
        <v>6</v>
      </c>
      <c r="B66" s="5" t="s">
        <v>242</v>
      </c>
      <c r="C66" s="5" t="s">
        <v>14</v>
      </c>
      <c r="D66" s="7" t="s">
        <v>261</v>
      </c>
      <c r="E66" s="7">
        <v>6</v>
      </c>
      <c r="F66" s="7" t="s">
        <v>261</v>
      </c>
      <c r="G66" s="7">
        <v>6</v>
      </c>
      <c r="H66" s="7" t="s">
        <v>261</v>
      </c>
      <c r="I66" s="7">
        <v>6</v>
      </c>
      <c r="J66" s="5"/>
    </row>
    <row r="67" spans="1:10" ht="99" x14ac:dyDescent="0.25">
      <c r="A67" s="6" t="s">
        <v>202</v>
      </c>
      <c r="B67" s="5" t="s">
        <v>271</v>
      </c>
      <c r="C67" s="5" t="s">
        <v>56</v>
      </c>
      <c r="D67" s="5" t="s">
        <v>57</v>
      </c>
      <c r="E67" s="7">
        <v>100</v>
      </c>
      <c r="F67" s="5" t="s">
        <v>57</v>
      </c>
      <c r="G67" s="7">
        <v>100</v>
      </c>
      <c r="H67" s="5" t="s">
        <v>57</v>
      </c>
      <c r="I67" s="7">
        <v>100</v>
      </c>
      <c r="J67" s="5" t="s">
        <v>58</v>
      </c>
    </row>
    <row r="68" spans="1:10" ht="49.5" x14ac:dyDescent="0.25">
      <c r="A68" s="6" t="s">
        <v>232</v>
      </c>
      <c r="B68" s="5" t="s">
        <v>271</v>
      </c>
      <c r="C68" s="5" t="s">
        <v>14</v>
      </c>
      <c r="D68" s="7" t="s">
        <v>261</v>
      </c>
      <c r="E68" s="7">
        <v>2010</v>
      </c>
      <c r="F68" s="7" t="s">
        <v>261</v>
      </c>
      <c r="G68" s="7">
        <v>493</v>
      </c>
      <c r="H68" s="7" t="s">
        <v>261</v>
      </c>
      <c r="I68" s="7">
        <v>557</v>
      </c>
      <c r="J68" s="5"/>
    </row>
    <row r="69" spans="1:10" ht="49.5" x14ac:dyDescent="0.25">
      <c r="A69" s="6" t="s">
        <v>238</v>
      </c>
      <c r="B69" s="5" t="s">
        <v>271</v>
      </c>
      <c r="C69" s="5" t="s">
        <v>14</v>
      </c>
      <c r="D69" s="7" t="s">
        <v>261</v>
      </c>
      <c r="E69" s="7">
        <v>1727</v>
      </c>
      <c r="F69" s="7" t="s">
        <v>261</v>
      </c>
      <c r="G69" s="7">
        <v>1320</v>
      </c>
      <c r="H69" s="7" t="s">
        <v>261</v>
      </c>
      <c r="I69" s="7">
        <v>1430</v>
      </c>
      <c r="J69" s="5"/>
    </row>
    <row r="70" spans="1:10" ht="115.5" x14ac:dyDescent="0.25">
      <c r="A70" s="6" t="s">
        <v>211</v>
      </c>
      <c r="B70" s="5" t="s">
        <v>212</v>
      </c>
      <c r="C70" s="5" t="s">
        <v>46</v>
      </c>
      <c r="D70" s="7" t="s">
        <v>12</v>
      </c>
      <c r="E70" s="7">
        <v>100</v>
      </c>
      <c r="F70" s="7" t="s">
        <v>12</v>
      </c>
      <c r="G70" s="7">
        <v>100</v>
      </c>
      <c r="H70" s="7" t="s">
        <v>12</v>
      </c>
      <c r="I70" s="7">
        <v>100</v>
      </c>
      <c r="J70" s="5" t="s">
        <v>13</v>
      </c>
    </row>
    <row r="71" spans="1:10" ht="115.5" x14ac:dyDescent="0.25">
      <c r="A71" s="6" t="s">
        <v>84</v>
      </c>
      <c r="B71" s="5" t="s">
        <v>219</v>
      </c>
      <c r="C71" s="5" t="s">
        <v>96</v>
      </c>
      <c r="D71" s="5" t="s">
        <v>95</v>
      </c>
      <c r="E71" s="7">
        <v>100</v>
      </c>
      <c r="F71" s="7"/>
      <c r="G71" s="7"/>
      <c r="H71" s="7"/>
      <c r="I71" s="7"/>
      <c r="J71" s="5" t="s">
        <v>147</v>
      </c>
    </row>
    <row r="72" spans="1:10" ht="82.5" x14ac:dyDescent="0.25">
      <c r="A72" s="6" t="s">
        <v>44</v>
      </c>
      <c r="B72" s="5" t="s">
        <v>221</v>
      </c>
      <c r="C72" s="5" t="s">
        <v>45</v>
      </c>
      <c r="D72" s="5" t="s">
        <v>178</v>
      </c>
      <c r="E72" s="7">
        <v>95</v>
      </c>
      <c r="F72" s="5" t="s">
        <v>178</v>
      </c>
      <c r="G72" s="7">
        <v>95</v>
      </c>
      <c r="H72" s="5" t="s">
        <v>179</v>
      </c>
      <c r="I72" s="7">
        <v>95</v>
      </c>
      <c r="J72" s="5" t="s">
        <v>149</v>
      </c>
    </row>
    <row r="73" spans="1:10" ht="297" x14ac:dyDescent="0.25">
      <c r="A73" s="6" t="s">
        <v>250</v>
      </c>
      <c r="B73" s="5" t="s">
        <v>176</v>
      </c>
      <c r="C73" s="5" t="s">
        <v>150</v>
      </c>
      <c r="D73" s="5" t="s">
        <v>67</v>
      </c>
      <c r="E73" s="7">
        <v>100</v>
      </c>
      <c r="F73" s="5" t="s">
        <v>68</v>
      </c>
      <c r="G73" s="7">
        <v>100</v>
      </c>
      <c r="H73" s="5" t="s">
        <v>69</v>
      </c>
      <c r="I73" s="7">
        <v>100</v>
      </c>
      <c r="J73" s="5" t="s">
        <v>70</v>
      </c>
    </row>
    <row r="74" spans="1:10" ht="270.75" customHeight="1" x14ac:dyDescent="0.25">
      <c r="A74" s="6" t="s">
        <v>222</v>
      </c>
      <c r="B74" s="5" t="s">
        <v>176</v>
      </c>
      <c r="C74" s="5" t="s">
        <v>66</v>
      </c>
      <c r="D74" s="7" t="s">
        <v>65</v>
      </c>
      <c r="E74" s="7">
        <v>100</v>
      </c>
      <c r="F74" s="7" t="s">
        <v>65</v>
      </c>
      <c r="G74" s="7">
        <v>100</v>
      </c>
      <c r="H74" s="7" t="s">
        <v>65</v>
      </c>
      <c r="I74" s="7">
        <v>100</v>
      </c>
      <c r="J74" s="5" t="s">
        <v>151</v>
      </c>
    </row>
    <row r="75" spans="1:10" ht="115.5" x14ac:dyDescent="0.25">
      <c r="A75" s="6" t="s">
        <v>223</v>
      </c>
      <c r="B75" s="5" t="s">
        <v>176</v>
      </c>
      <c r="C75" s="5" t="s">
        <v>128</v>
      </c>
      <c r="D75" s="7" t="s">
        <v>71</v>
      </c>
      <c r="E75" s="7">
        <v>100</v>
      </c>
      <c r="F75" s="7" t="s">
        <v>71</v>
      </c>
      <c r="G75" s="7">
        <v>100</v>
      </c>
      <c r="H75" s="7" t="s">
        <v>71</v>
      </c>
      <c r="I75" s="7">
        <v>100</v>
      </c>
      <c r="J75" s="5" t="s">
        <v>72</v>
      </c>
    </row>
    <row r="76" spans="1:10" ht="264" x14ac:dyDescent="0.25">
      <c r="A76" s="6" t="s">
        <v>301</v>
      </c>
      <c r="B76" s="5" t="s">
        <v>176</v>
      </c>
      <c r="C76" s="5" t="s">
        <v>132</v>
      </c>
      <c r="D76" s="5" t="s">
        <v>73</v>
      </c>
      <c r="E76" s="7">
        <v>90</v>
      </c>
      <c r="F76" s="5" t="s">
        <v>74</v>
      </c>
      <c r="G76" s="7">
        <v>90</v>
      </c>
      <c r="H76" s="5" t="s">
        <v>75</v>
      </c>
      <c r="I76" s="7">
        <v>90</v>
      </c>
      <c r="J76" s="5" t="s">
        <v>133</v>
      </c>
    </row>
    <row r="77" spans="1:10" ht="20.25" customHeight="1" x14ac:dyDescent="0.25">
      <c r="A77" s="104" t="s">
        <v>272</v>
      </c>
      <c r="B77" s="104"/>
      <c r="C77" s="104"/>
      <c r="D77" s="104"/>
      <c r="E77" s="104"/>
      <c r="F77" s="104"/>
      <c r="G77" s="104"/>
      <c r="H77" s="104"/>
      <c r="I77" s="104"/>
      <c r="J77" s="104"/>
    </row>
    <row r="78" spans="1:10" ht="99" x14ac:dyDescent="0.25">
      <c r="A78" s="6" t="s">
        <v>308</v>
      </c>
      <c r="B78" s="5" t="s">
        <v>209</v>
      </c>
      <c r="C78" s="5" t="s">
        <v>100</v>
      </c>
      <c r="D78" s="7" t="s">
        <v>261</v>
      </c>
      <c r="E78" s="7">
        <v>2</v>
      </c>
      <c r="F78" s="7" t="s">
        <v>261</v>
      </c>
      <c r="G78" s="7">
        <v>2</v>
      </c>
      <c r="H78" s="7" t="s">
        <v>261</v>
      </c>
      <c r="I78" s="7">
        <v>2</v>
      </c>
      <c r="J78" s="7"/>
    </row>
    <row r="79" spans="1:10" ht="82.5" x14ac:dyDescent="0.25">
      <c r="A79" s="6" t="s">
        <v>311</v>
      </c>
      <c r="B79" s="5" t="s">
        <v>209</v>
      </c>
      <c r="C79" s="5" t="s">
        <v>100</v>
      </c>
      <c r="D79" s="7" t="s">
        <v>261</v>
      </c>
      <c r="E79" s="7">
        <v>250</v>
      </c>
      <c r="F79" s="7" t="s">
        <v>261</v>
      </c>
      <c r="G79" s="7">
        <v>250</v>
      </c>
      <c r="H79" s="7" t="s">
        <v>261</v>
      </c>
      <c r="I79" s="7">
        <v>250</v>
      </c>
      <c r="J79" s="7"/>
    </row>
    <row r="80" spans="1:10" ht="66" x14ac:dyDescent="0.25">
      <c r="A80" s="6" t="s">
        <v>245</v>
      </c>
      <c r="B80" s="5" t="s">
        <v>209</v>
      </c>
      <c r="C80" s="5" t="s">
        <v>100</v>
      </c>
      <c r="D80" s="7" t="s">
        <v>261</v>
      </c>
      <c r="E80" s="7">
        <v>10</v>
      </c>
      <c r="F80" s="7" t="s">
        <v>261</v>
      </c>
      <c r="G80" s="7">
        <v>10</v>
      </c>
      <c r="H80" s="7" t="s">
        <v>261</v>
      </c>
      <c r="I80" s="7">
        <v>10</v>
      </c>
      <c r="J80" s="7"/>
    </row>
    <row r="81" spans="1:10" ht="99" x14ac:dyDescent="0.25">
      <c r="A81" s="6" t="s">
        <v>302</v>
      </c>
      <c r="B81" s="5" t="s">
        <v>209</v>
      </c>
      <c r="C81" s="5" t="s">
        <v>100</v>
      </c>
      <c r="D81" s="7" t="s">
        <v>261</v>
      </c>
      <c r="E81" s="7">
        <v>36</v>
      </c>
      <c r="F81" s="7" t="s">
        <v>261</v>
      </c>
      <c r="G81" s="7">
        <v>36</v>
      </c>
      <c r="H81" s="7" t="s">
        <v>261</v>
      </c>
      <c r="I81" s="7">
        <v>36</v>
      </c>
      <c r="J81" s="7"/>
    </row>
    <row r="82" spans="1:10" ht="82.5" x14ac:dyDescent="0.25">
      <c r="A82" s="6" t="s">
        <v>309</v>
      </c>
      <c r="B82" s="5" t="s">
        <v>209</v>
      </c>
      <c r="C82" s="5" t="s">
        <v>100</v>
      </c>
      <c r="D82" s="7" t="s">
        <v>261</v>
      </c>
      <c r="E82" s="7">
        <v>9</v>
      </c>
      <c r="F82" s="7" t="s">
        <v>261</v>
      </c>
      <c r="G82" s="7">
        <v>9</v>
      </c>
      <c r="H82" s="7" t="s">
        <v>261</v>
      </c>
      <c r="I82" s="7">
        <v>9</v>
      </c>
      <c r="J82" s="7"/>
    </row>
    <row r="83" spans="1:10" ht="66" x14ac:dyDescent="0.25">
      <c r="A83" s="6" t="s">
        <v>199</v>
      </c>
      <c r="B83" s="5" t="s">
        <v>209</v>
      </c>
      <c r="C83" s="5" t="s">
        <v>100</v>
      </c>
      <c r="D83" s="7" t="s">
        <v>261</v>
      </c>
      <c r="E83" s="7">
        <v>5</v>
      </c>
      <c r="F83" s="7" t="s">
        <v>261</v>
      </c>
      <c r="G83" s="7">
        <v>5</v>
      </c>
      <c r="H83" s="7" t="s">
        <v>261</v>
      </c>
      <c r="I83" s="7">
        <v>5</v>
      </c>
      <c r="J83" s="7"/>
    </row>
    <row r="84" spans="1:10" ht="82.5" x14ac:dyDescent="0.25">
      <c r="A84" s="6" t="s">
        <v>186</v>
      </c>
      <c r="B84" s="5" t="s">
        <v>209</v>
      </c>
      <c r="C84" s="5" t="s">
        <v>100</v>
      </c>
      <c r="D84" s="7" t="s">
        <v>261</v>
      </c>
      <c r="E84" s="7">
        <v>12</v>
      </c>
      <c r="F84" s="7" t="s">
        <v>261</v>
      </c>
      <c r="G84" s="7">
        <v>12</v>
      </c>
      <c r="H84" s="7" t="s">
        <v>261</v>
      </c>
      <c r="I84" s="7">
        <v>12</v>
      </c>
      <c r="J84" s="7"/>
    </row>
    <row r="85" spans="1:10" ht="37.5" x14ac:dyDescent="0.25">
      <c r="A85" s="12" t="s">
        <v>10</v>
      </c>
      <c r="B85" s="13" t="s">
        <v>209</v>
      </c>
      <c r="C85" s="5" t="s">
        <v>100</v>
      </c>
      <c r="D85" s="7" t="s">
        <v>261</v>
      </c>
      <c r="E85" s="7">
        <v>1</v>
      </c>
      <c r="F85" s="7" t="s">
        <v>261</v>
      </c>
      <c r="G85" s="7">
        <v>1</v>
      </c>
      <c r="H85" s="7" t="s">
        <v>261</v>
      </c>
      <c r="I85" s="14">
        <v>1</v>
      </c>
      <c r="J85" s="7"/>
    </row>
    <row r="86" spans="1:10" ht="56.25" x14ac:dyDescent="0.25">
      <c r="A86" s="12" t="s">
        <v>11</v>
      </c>
      <c r="B86" s="13" t="s">
        <v>209</v>
      </c>
      <c r="C86" s="5" t="s">
        <v>100</v>
      </c>
      <c r="D86" s="7" t="s">
        <v>261</v>
      </c>
      <c r="E86" s="7">
        <v>11</v>
      </c>
      <c r="F86" s="7" t="s">
        <v>261</v>
      </c>
      <c r="G86" s="7">
        <v>11</v>
      </c>
      <c r="H86" s="7" t="s">
        <v>261</v>
      </c>
      <c r="I86" s="14">
        <v>11</v>
      </c>
      <c r="J86" s="7"/>
    </row>
    <row r="87" spans="1:10" ht="132" x14ac:dyDescent="0.25">
      <c r="A87" s="6" t="s">
        <v>206</v>
      </c>
      <c r="B87" s="5" t="s">
        <v>262</v>
      </c>
      <c r="C87" s="5" t="s">
        <v>100</v>
      </c>
      <c r="D87" s="7" t="s">
        <v>261</v>
      </c>
      <c r="E87" s="7">
        <v>90</v>
      </c>
      <c r="F87" s="7" t="s">
        <v>261</v>
      </c>
      <c r="G87" s="7">
        <v>90</v>
      </c>
      <c r="H87" s="7" t="s">
        <v>261</v>
      </c>
      <c r="I87" s="7">
        <v>90</v>
      </c>
      <c r="J87" s="7"/>
    </row>
    <row r="88" spans="1:10" ht="49.5" customHeight="1" x14ac:dyDescent="0.25">
      <c r="A88" s="104" t="s">
        <v>273</v>
      </c>
      <c r="B88" s="104"/>
      <c r="C88" s="104"/>
      <c r="D88" s="104"/>
      <c r="E88" s="104"/>
      <c r="F88" s="104"/>
      <c r="G88" s="104"/>
      <c r="H88" s="104"/>
      <c r="I88" s="104"/>
      <c r="J88" s="104"/>
    </row>
    <row r="89" spans="1:10" ht="66" x14ac:dyDescent="0.25">
      <c r="A89" s="6" t="s">
        <v>274</v>
      </c>
      <c r="B89" s="5" t="s">
        <v>1</v>
      </c>
      <c r="C89" s="5" t="s">
        <v>152</v>
      </c>
      <c r="D89" s="9" t="s">
        <v>261</v>
      </c>
      <c r="E89" s="7">
        <v>60</v>
      </c>
      <c r="F89" s="9" t="s">
        <v>261</v>
      </c>
      <c r="G89" s="7">
        <v>60</v>
      </c>
      <c r="H89" s="9" t="s">
        <v>261</v>
      </c>
      <c r="I89" s="7">
        <v>80</v>
      </c>
      <c r="J89" s="5" t="s">
        <v>191</v>
      </c>
    </row>
    <row r="90" spans="1:10" ht="99" x14ac:dyDescent="0.25">
      <c r="A90" s="6" t="s">
        <v>274</v>
      </c>
      <c r="B90" s="5" t="s">
        <v>209</v>
      </c>
      <c r="C90" s="5" t="s">
        <v>129</v>
      </c>
      <c r="D90" s="9" t="s">
        <v>261</v>
      </c>
      <c r="E90" s="7">
        <v>10</v>
      </c>
      <c r="F90" s="9" t="s">
        <v>261</v>
      </c>
      <c r="G90" s="7">
        <v>10</v>
      </c>
      <c r="H90" s="9" t="s">
        <v>261</v>
      </c>
      <c r="I90" s="7">
        <v>10</v>
      </c>
      <c r="J90" s="5" t="s">
        <v>153</v>
      </c>
    </row>
    <row r="91" spans="1:10" ht="115.5" x14ac:dyDescent="0.25">
      <c r="A91" s="6" t="s">
        <v>275</v>
      </c>
      <c r="B91" s="5" t="s">
        <v>209</v>
      </c>
      <c r="C91" s="5" t="s">
        <v>129</v>
      </c>
      <c r="D91" s="9" t="s">
        <v>261</v>
      </c>
      <c r="E91" s="7">
        <v>1</v>
      </c>
      <c r="F91" s="9" t="s">
        <v>261</v>
      </c>
      <c r="G91" s="7">
        <v>0</v>
      </c>
      <c r="H91" s="9" t="s">
        <v>261</v>
      </c>
      <c r="I91" s="7">
        <v>1</v>
      </c>
      <c r="J91" s="5" t="s">
        <v>154</v>
      </c>
    </row>
    <row r="92" spans="1:10" ht="82.5" x14ac:dyDescent="0.25">
      <c r="A92" s="6" t="s">
        <v>303</v>
      </c>
      <c r="B92" s="5" t="s">
        <v>209</v>
      </c>
      <c r="C92" s="5" t="s">
        <v>129</v>
      </c>
      <c r="D92" s="9" t="s">
        <v>261</v>
      </c>
      <c r="E92" s="7">
        <v>0</v>
      </c>
      <c r="F92" s="9" t="s">
        <v>261</v>
      </c>
      <c r="G92" s="7">
        <v>1</v>
      </c>
      <c r="H92" s="9" t="s">
        <v>261</v>
      </c>
      <c r="I92" s="7">
        <v>1</v>
      </c>
      <c r="J92" s="5" t="s">
        <v>155</v>
      </c>
    </row>
    <row r="93" spans="1:10" ht="49.5" x14ac:dyDescent="0.25">
      <c r="A93" s="6" t="s">
        <v>279</v>
      </c>
      <c r="B93" s="5"/>
      <c r="C93" s="7"/>
      <c r="D93" s="9" t="s">
        <v>261</v>
      </c>
      <c r="E93" s="7">
        <f>E94</f>
        <v>1</v>
      </c>
      <c r="F93" s="9" t="s">
        <v>261</v>
      </c>
      <c r="G93" s="7">
        <f>G94</f>
        <v>0</v>
      </c>
      <c r="H93" s="9" t="s">
        <v>261</v>
      </c>
      <c r="I93" s="7">
        <f>I94</f>
        <v>0</v>
      </c>
      <c r="J93" s="7"/>
    </row>
    <row r="94" spans="1:10" ht="99" x14ac:dyDescent="0.25">
      <c r="A94" s="6" t="s">
        <v>280</v>
      </c>
      <c r="B94" s="5" t="s">
        <v>2</v>
      </c>
      <c r="C94" s="5" t="s">
        <v>131</v>
      </c>
      <c r="D94" s="9" t="s">
        <v>261</v>
      </c>
      <c r="E94" s="7">
        <v>1</v>
      </c>
      <c r="F94" s="9" t="s">
        <v>261</v>
      </c>
      <c r="G94" s="7">
        <v>0</v>
      </c>
      <c r="H94" s="9" t="s">
        <v>261</v>
      </c>
      <c r="I94" s="7">
        <v>0</v>
      </c>
      <c r="J94" s="5" t="s">
        <v>156</v>
      </c>
    </row>
    <row r="95" spans="1:10" ht="99" x14ac:dyDescent="0.25">
      <c r="A95" s="6" t="s">
        <v>237</v>
      </c>
      <c r="B95" s="5" t="s">
        <v>2</v>
      </c>
      <c r="C95" s="5" t="s">
        <v>131</v>
      </c>
      <c r="D95" s="9" t="s">
        <v>261</v>
      </c>
      <c r="E95" s="7">
        <v>70</v>
      </c>
      <c r="F95" s="9" t="s">
        <v>261</v>
      </c>
      <c r="G95" s="7">
        <v>0</v>
      </c>
      <c r="H95" s="9" t="s">
        <v>261</v>
      </c>
      <c r="I95" s="7">
        <v>0</v>
      </c>
      <c r="J95" s="5" t="s">
        <v>157</v>
      </c>
    </row>
    <row r="96" spans="1:10" ht="198" x14ac:dyDescent="0.25">
      <c r="A96" s="6" t="s">
        <v>281</v>
      </c>
      <c r="B96" s="5" t="s">
        <v>251</v>
      </c>
      <c r="C96" s="5" t="s">
        <v>104</v>
      </c>
      <c r="D96" s="5" t="s">
        <v>101</v>
      </c>
      <c r="E96" s="8">
        <v>100</v>
      </c>
      <c r="F96" s="5" t="s">
        <v>101</v>
      </c>
      <c r="G96" s="5">
        <v>100</v>
      </c>
      <c r="H96" s="5" t="s">
        <v>102</v>
      </c>
      <c r="I96" s="5">
        <v>100</v>
      </c>
      <c r="J96" s="5" t="s">
        <v>103</v>
      </c>
    </row>
    <row r="97" spans="1:10" ht="115.5" x14ac:dyDescent="0.25">
      <c r="A97" s="6" t="s">
        <v>282</v>
      </c>
      <c r="B97" s="5" t="s">
        <v>278</v>
      </c>
      <c r="C97" s="5" t="s">
        <v>129</v>
      </c>
      <c r="D97" s="15" t="s">
        <v>261</v>
      </c>
      <c r="E97" s="7">
        <v>1</v>
      </c>
      <c r="F97" s="15" t="s">
        <v>261</v>
      </c>
      <c r="G97" s="7">
        <v>1</v>
      </c>
      <c r="H97" s="15" t="s">
        <v>261</v>
      </c>
      <c r="I97" s="7">
        <v>1</v>
      </c>
      <c r="J97" s="5" t="s">
        <v>158</v>
      </c>
    </row>
    <row r="98" spans="1:10" ht="99" x14ac:dyDescent="0.25">
      <c r="A98" s="6" t="s">
        <v>283</v>
      </c>
      <c r="B98" s="5" t="s">
        <v>278</v>
      </c>
      <c r="C98" s="5" t="s">
        <v>129</v>
      </c>
      <c r="D98" s="15" t="s">
        <v>261</v>
      </c>
      <c r="E98" s="7">
        <v>15</v>
      </c>
      <c r="F98" s="15" t="s">
        <v>261</v>
      </c>
      <c r="G98" s="7">
        <v>18</v>
      </c>
      <c r="H98" s="15" t="s">
        <v>261</v>
      </c>
      <c r="I98" s="7">
        <v>20</v>
      </c>
      <c r="J98" s="5" t="s">
        <v>159</v>
      </c>
    </row>
    <row r="99" spans="1:10" ht="82.5" x14ac:dyDescent="0.25">
      <c r="A99" s="6" t="s">
        <v>284</v>
      </c>
      <c r="B99" s="5" t="s">
        <v>278</v>
      </c>
      <c r="C99" s="5" t="s">
        <v>129</v>
      </c>
      <c r="D99" s="15" t="s">
        <v>261</v>
      </c>
      <c r="E99" s="7">
        <v>1</v>
      </c>
      <c r="F99" s="15" t="s">
        <v>261</v>
      </c>
      <c r="G99" s="7">
        <v>1</v>
      </c>
      <c r="H99" s="15" t="s">
        <v>261</v>
      </c>
      <c r="I99" s="7">
        <v>1</v>
      </c>
      <c r="J99" s="5" t="s">
        <v>160</v>
      </c>
    </row>
    <row r="100" spans="1:10" ht="148.5" x14ac:dyDescent="0.25">
      <c r="A100" s="6" t="s">
        <v>105</v>
      </c>
      <c r="B100" s="5"/>
      <c r="C100" s="5" t="s">
        <v>47</v>
      </c>
      <c r="D100" s="15" t="s">
        <v>261</v>
      </c>
      <c r="E100" s="7" t="e">
        <f>'Раздел 3'!#REF!</f>
        <v>#REF!</v>
      </c>
      <c r="F100" s="15" t="s">
        <v>261</v>
      </c>
      <c r="G100" s="7" t="e">
        <f>'Раздел 3'!#REF!</f>
        <v>#REF!</v>
      </c>
      <c r="H100" s="15" t="s">
        <v>261</v>
      </c>
      <c r="I100" s="7" t="e">
        <f>'Раздел 3'!#REF!</f>
        <v>#REF!</v>
      </c>
      <c r="J100" s="5" t="s">
        <v>161</v>
      </c>
    </row>
    <row r="101" spans="1:10" ht="148.5" hidden="1" x14ac:dyDescent="0.25">
      <c r="A101" s="6" t="s">
        <v>286</v>
      </c>
      <c r="B101" s="5" t="s">
        <v>285</v>
      </c>
      <c r="C101" s="5" t="s">
        <v>81</v>
      </c>
      <c r="D101" s="15" t="s">
        <v>261</v>
      </c>
      <c r="E101" s="7">
        <v>4</v>
      </c>
      <c r="F101" s="15" t="s">
        <v>261</v>
      </c>
      <c r="G101" s="7">
        <v>0</v>
      </c>
      <c r="H101" s="15" t="s">
        <v>261</v>
      </c>
      <c r="I101" s="7">
        <v>1</v>
      </c>
      <c r="J101" s="5" t="s">
        <v>162</v>
      </c>
    </row>
    <row r="102" spans="1:10" ht="99" hidden="1" x14ac:dyDescent="0.25">
      <c r="A102" s="6" t="s">
        <v>288</v>
      </c>
      <c r="B102" s="5" t="s">
        <v>287</v>
      </c>
      <c r="C102" s="5" t="s">
        <v>48</v>
      </c>
      <c r="D102" s="15" t="s">
        <v>261</v>
      </c>
      <c r="E102" s="7">
        <v>245</v>
      </c>
      <c r="F102" s="15" t="s">
        <v>261</v>
      </c>
      <c r="G102" s="7">
        <v>208</v>
      </c>
      <c r="H102" s="15" t="s">
        <v>261</v>
      </c>
      <c r="I102" s="7">
        <v>208</v>
      </c>
      <c r="J102" s="5" t="s">
        <v>49</v>
      </c>
    </row>
    <row r="103" spans="1:10" ht="49.5" hidden="1" x14ac:dyDescent="0.25">
      <c r="A103" s="6" t="s">
        <v>289</v>
      </c>
      <c r="B103" s="5" t="s">
        <v>251</v>
      </c>
      <c r="C103" s="7"/>
      <c r="D103" s="15" t="s">
        <v>261</v>
      </c>
      <c r="E103" s="7">
        <v>2</v>
      </c>
      <c r="F103" s="15" t="s">
        <v>261</v>
      </c>
      <c r="G103" s="7">
        <v>2</v>
      </c>
      <c r="H103" s="15" t="s">
        <v>261</v>
      </c>
      <c r="I103" s="7">
        <v>0</v>
      </c>
      <c r="J103" s="7"/>
    </row>
    <row r="104" spans="1:10" ht="49.5" hidden="1" x14ac:dyDescent="0.25">
      <c r="A104" s="6" t="s">
        <v>290</v>
      </c>
      <c r="B104" s="5" t="s">
        <v>251</v>
      </c>
      <c r="C104" s="7"/>
      <c r="D104" s="15" t="s">
        <v>261</v>
      </c>
      <c r="E104" s="7">
        <v>236</v>
      </c>
      <c r="F104" s="15" t="s">
        <v>261</v>
      </c>
      <c r="G104" s="7">
        <v>271</v>
      </c>
      <c r="H104" s="15" t="s">
        <v>261</v>
      </c>
      <c r="I104" s="7">
        <v>289</v>
      </c>
      <c r="J104" s="7"/>
    </row>
    <row r="105" spans="1:10" ht="66" hidden="1" x14ac:dyDescent="0.25">
      <c r="A105" s="6" t="s">
        <v>291</v>
      </c>
      <c r="B105" s="5" t="s">
        <v>3</v>
      </c>
      <c r="C105" s="5" t="s">
        <v>47</v>
      </c>
      <c r="D105" s="15" t="s">
        <v>261</v>
      </c>
      <c r="E105" s="7">
        <v>0</v>
      </c>
      <c r="F105" s="15" t="s">
        <v>261</v>
      </c>
      <c r="G105" s="7">
        <v>3</v>
      </c>
      <c r="H105" s="15" t="s">
        <v>261</v>
      </c>
      <c r="I105" s="7">
        <v>0</v>
      </c>
      <c r="J105" s="5"/>
    </row>
    <row r="106" spans="1:10" ht="132" hidden="1" x14ac:dyDescent="0.25">
      <c r="A106" s="6" t="s">
        <v>293</v>
      </c>
      <c r="B106" s="5" t="s">
        <v>292</v>
      </c>
      <c r="C106" s="5" t="s">
        <v>76</v>
      </c>
      <c r="D106" s="15" t="s">
        <v>261</v>
      </c>
      <c r="E106" s="7">
        <v>41</v>
      </c>
      <c r="F106" s="15" t="s">
        <v>261</v>
      </c>
      <c r="G106" s="7">
        <v>41</v>
      </c>
      <c r="H106" s="15" t="s">
        <v>261</v>
      </c>
      <c r="I106" s="7">
        <v>41</v>
      </c>
      <c r="J106" s="5" t="s">
        <v>163</v>
      </c>
    </row>
    <row r="107" spans="1:10" ht="148.5" x14ac:dyDescent="0.25">
      <c r="A107" s="6" t="s">
        <v>304</v>
      </c>
      <c r="B107" s="5" t="s">
        <v>278</v>
      </c>
      <c r="C107" s="5" t="s">
        <v>129</v>
      </c>
      <c r="D107" s="15" t="s">
        <v>261</v>
      </c>
      <c r="E107" s="7">
        <v>1</v>
      </c>
      <c r="F107" s="15" t="s">
        <v>261</v>
      </c>
      <c r="G107" s="7">
        <v>1</v>
      </c>
      <c r="H107" s="15" t="s">
        <v>261</v>
      </c>
      <c r="I107" s="7">
        <v>1</v>
      </c>
      <c r="J107" s="5" t="s">
        <v>164</v>
      </c>
    </row>
    <row r="108" spans="1:10" ht="99" x14ac:dyDescent="0.25">
      <c r="A108" s="6" t="s">
        <v>294</v>
      </c>
      <c r="B108" s="5" t="s">
        <v>278</v>
      </c>
      <c r="C108" s="5" t="s">
        <v>129</v>
      </c>
      <c r="D108" s="15" t="s">
        <v>261</v>
      </c>
      <c r="E108" s="7">
        <v>2</v>
      </c>
      <c r="F108" s="15" t="s">
        <v>261</v>
      </c>
      <c r="G108" s="7">
        <v>2</v>
      </c>
      <c r="H108" s="15" t="s">
        <v>261</v>
      </c>
      <c r="I108" s="7">
        <v>2</v>
      </c>
      <c r="J108" s="5" t="s">
        <v>165</v>
      </c>
    </row>
    <row r="109" spans="1:10" ht="148.5" x14ac:dyDescent="0.25">
      <c r="A109" s="6" t="s">
        <v>295</v>
      </c>
      <c r="B109" s="5" t="s">
        <v>278</v>
      </c>
      <c r="C109" s="5" t="s">
        <v>129</v>
      </c>
      <c r="D109" s="15" t="s">
        <v>261</v>
      </c>
      <c r="E109" s="7">
        <v>1</v>
      </c>
      <c r="F109" s="15" t="s">
        <v>261</v>
      </c>
      <c r="G109" s="7">
        <v>1</v>
      </c>
      <c r="H109" s="15" t="s">
        <v>261</v>
      </c>
      <c r="I109" s="7">
        <v>1</v>
      </c>
      <c r="J109" s="5" t="s">
        <v>164</v>
      </c>
    </row>
    <row r="110" spans="1:10" ht="115.5" x14ac:dyDescent="0.25">
      <c r="A110" s="6" t="s">
        <v>107</v>
      </c>
      <c r="B110" s="5"/>
      <c r="C110" s="5" t="s">
        <v>129</v>
      </c>
      <c r="D110" s="15" t="s">
        <v>261</v>
      </c>
      <c r="E110" s="7" t="e">
        <f>'Раздел 3'!#REF!</f>
        <v>#REF!</v>
      </c>
      <c r="F110" s="15" t="s">
        <v>261</v>
      </c>
      <c r="G110" s="7" t="e">
        <f>'Раздел 3'!#REF!</f>
        <v>#REF!</v>
      </c>
      <c r="H110" s="15" t="s">
        <v>261</v>
      </c>
      <c r="I110" s="7" t="e">
        <f>'Раздел 3'!#REF!</f>
        <v>#REF!</v>
      </c>
      <c r="J110" s="5" t="s">
        <v>106</v>
      </c>
    </row>
    <row r="111" spans="1:10" ht="148.5" x14ac:dyDescent="0.25">
      <c r="A111" s="6" t="s">
        <v>108</v>
      </c>
      <c r="B111" s="5"/>
      <c r="C111" s="5" t="s">
        <v>129</v>
      </c>
      <c r="D111" s="7" t="s">
        <v>261</v>
      </c>
      <c r="E111" s="16" t="e">
        <f>'Раздел 3'!#REF!</f>
        <v>#REF!</v>
      </c>
      <c r="F111" s="15" t="s">
        <v>261</v>
      </c>
      <c r="G111" s="16" t="e">
        <f>'Раздел 3'!#REF!</f>
        <v>#REF!</v>
      </c>
      <c r="H111" s="15" t="s">
        <v>261</v>
      </c>
      <c r="I111" s="16" t="e">
        <f>'Раздел 3'!#REF!</f>
        <v>#REF!</v>
      </c>
      <c r="J111" s="5" t="s">
        <v>109</v>
      </c>
    </row>
    <row r="112" spans="1:10" ht="66" x14ac:dyDescent="0.25">
      <c r="A112" s="6" t="s">
        <v>111</v>
      </c>
      <c r="B112" s="5"/>
      <c r="C112" s="5" t="s">
        <v>110</v>
      </c>
      <c r="D112" s="7" t="s">
        <v>192</v>
      </c>
      <c r="E112" s="7">
        <v>100</v>
      </c>
      <c r="F112" s="7" t="s">
        <v>192</v>
      </c>
      <c r="G112" s="7">
        <v>100</v>
      </c>
      <c r="H112" s="7" t="s">
        <v>192</v>
      </c>
      <c r="I112" s="7">
        <v>100</v>
      </c>
      <c r="J112" s="5" t="s">
        <v>166</v>
      </c>
    </row>
    <row r="113" spans="1:10" ht="49.5" x14ac:dyDescent="0.25">
      <c r="A113" s="6" t="s">
        <v>112</v>
      </c>
      <c r="B113" s="5"/>
      <c r="C113" s="5" t="s">
        <v>129</v>
      </c>
      <c r="D113" s="7" t="s">
        <v>261</v>
      </c>
      <c r="E113" s="7">
        <v>32</v>
      </c>
      <c r="F113" s="7" t="s">
        <v>261</v>
      </c>
      <c r="G113" s="7">
        <v>32</v>
      </c>
      <c r="H113" s="7" t="s">
        <v>261</v>
      </c>
      <c r="I113" s="7">
        <v>30</v>
      </c>
      <c r="J113" s="7"/>
    </row>
    <row r="114" spans="1:10" ht="148.5" x14ac:dyDescent="0.25">
      <c r="A114" s="6" t="s">
        <v>296</v>
      </c>
      <c r="B114" s="5" t="s">
        <v>251</v>
      </c>
      <c r="C114" s="5" t="s">
        <v>167</v>
      </c>
      <c r="D114" s="7" t="s">
        <v>261</v>
      </c>
      <c r="E114" s="7">
        <v>3</v>
      </c>
      <c r="F114" s="7" t="s">
        <v>261</v>
      </c>
      <c r="G114" s="7">
        <v>3</v>
      </c>
      <c r="H114" s="7" t="s">
        <v>261</v>
      </c>
      <c r="I114" s="7">
        <v>3</v>
      </c>
      <c r="J114" s="5" t="s">
        <v>168</v>
      </c>
    </row>
    <row r="115" spans="1:10" ht="132" x14ac:dyDescent="0.25">
      <c r="A115" s="6" t="s">
        <v>113</v>
      </c>
      <c r="B115" s="5"/>
      <c r="C115" s="5" t="s">
        <v>169</v>
      </c>
      <c r="D115" s="7" t="s">
        <v>193</v>
      </c>
      <c r="E115" s="7">
        <v>100</v>
      </c>
      <c r="F115" s="7" t="s">
        <v>193</v>
      </c>
      <c r="G115" s="7">
        <v>100</v>
      </c>
      <c r="H115" s="7" t="s">
        <v>193</v>
      </c>
      <c r="I115" s="7">
        <v>100</v>
      </c>
      <c r="J115" s="5" t="s">
        <v>82</v>
      </c>
    </row>
    <row r="116" spans="1:10" ht="132" x14ac:dyDescent="0.25">
      <c r="A116" s="6" t="s">
        <v>252</v>
      </c>
      <c r="B116" s="5" t="s">
        <v>251</v>
      </c>
      <c r="C116" s="5" t="s">
        <v>116</v>
      </c>
      <c r="D116" s="5" t="s">
        <v>114</v>
      </c>
      <c r="E116" s="5">
        <v>100</v>
      </c>
      <c r="F116" s="5" t="s">
        <v>114</v>
      </c>
      <c r="G116" s="5">
        <v>100</v>
      </c>
      <c r="H116" s="5" t="s">
        <v>114</v>
      </c>
      <c r="I116" s="5">
        <v>100</v>
      </c>
      <c r="J116" s="5" t="s">
        <v>115</v>
      </c>
    </row>
    <row r="117" spans="1:10" ht="66" x14ac:dyDescent="0.25">
      <c r="A117" s="6" t="s">
        <v>253</v>
      </c>
      <c r="B117" s="5" t="s">
        <v>251</v>
      </c>
      <c r="C117" s="5" t="s">
        <v>170</v>
      </c>
      <c r="D117" s="7" t="s">
        <v>261</v>
      </c>
      <c r="E117" s="7" t="s">
        <v>207</v>
      </c>
      <c r="F117" s="7" t="s">
        <v>261</v>
      </c>
      <c r="G117" s="7" t="s">
        <v>207</v>
      </c>
      <c r="H117" s="7" t="s">
        <v>261</v>
      </c>
      <c r="I117" s="7" t="s">
        <v>207</v>
      </c>
      <c r="J117" s="5" t="s">
        <v>171</v>
      </c>
    </row>
    <row r="118" spans="1:10" ht="147.75" customHeight="1" x14ac:dyDescent="0.25">
      <c r="A118" s="6" t="s">
        <v>254</v>
      </c>
      <c r="B118" s="5" t="s">
        <v>251</v>
      </c>
      <c r="C118" s="5" t="s">
        <v>119</v>
      </c>
      <c r="D118" s="5" t="s">
        <v>117</v>
      </c>
      <c r="E118" s="5">
        <v>100</v>
      </c>
      <c r="F118" s="5" t="s">
        <v>117</v>
      </c>
      <c r="G118" s="5">
        <v>100</v>
      </c>
      <c r="H118" s="5" t="s">
        <v>117</v>
      </c>
      <c r="I118" s="5">
        <v>100</v>
      </c>
      <c r="J118" s="5" t="s">
        <v>118</v>
      </c>
    </row>
    <row r="119" spans="1:10" ht="181.5" x14ac:dyDescent="0.25">
      <c r="A119" s="6" t="s">
        <v>297</v>
      </c>
      <c r="B119" s="5" t="s">
        <v>251</v>
      </c>
      <c r="C119" s="5" t="s">
        <v>172</v>
      </c>
      <c r="D119" s="5" t="s">
        <v>120</v>
      </c>
      <c r="E119" s="5">
        <v>100</v>
      </c>
      <c r="F119" s="5" t="s">
        <v>120</v>
      </c>
      <c r="G119" s="5">
        <v>100</v>
      </c>
      <c r="H119" s="5" t="s">
        <v>120</v>
      </c>
      <c r="I119" s="5">
        <v>100</v>
      </c>
      <c r="J119" s="5" t="s">
        <v>121</v>
      </c>
    </row>
    <row r="120" spans="1:10" ht="132" x14ac:dyDescent="0.25">
      <c r="A120" s="6" t="s">
        <v>255</v>
      </c>
      <c r="B120" s="5" t="s">
        <v>251</v>
      </c>
      <c r="C120" s="5" t="s">
        <v>122</v>
      </c>
      <c r="D120" s="7" t="s">
        <v>261</v>
      </c>
      <c r="E120" s="7" t="s">
        <v>207</v>
      </c>
      <c r="F120" s="7" t="s">
        <v>261</v>
      </c>
      <c r="G120" s="7" t="s">
        <v>207</v>
      </c>
      <c r="H120" s="7" t="s">
        <v>261</v>
      </c>
      <c r="I120" s="7" t="s">
        <v>207</v>
      </c>
      <c r="J120" s="5" t="s">
        <v>123</v>
      </c>
    </row>
    <row r="121" spans="1:10" ht="115.5" x14ac:dyDescent="0.25">
      <c r="A121" s="6" t="s">
        <v>298</v>
      </c>
      <c r="B121" s="5" t="s">
        <v>278</v>
      </c>
      <c r="C121" s="5" t="s">
        <v>129</v>
      </c>
      <c r="D121" s="15" t="s">
        <v>261</v>
      </c>
      <c r="E121" s="7">
        <v>16</v>
      </c>
      <c r="F121" s="15" t="s">
        <v>261</v>
      </c>
      <c r="G121" s="7">
        <v>17</v>
      </c>
      <c r="H121" s="15" t="s">
        <v>261</v>
      </c>
      <c r="I121" s="7">
        <v>18</v>
      </c>
      <c r="J121" s="5" t="s">
        <v>173</v>
      </c>
    </row>
    <row r="122" spans="1:10" ht="82.5" x14ac:dyDescent="0.25">
      <c r="A122" s="6" t="s">
        <v>299</v>
      </c>
      <c r="B122" s="5" t="s">
        <v>278</v>
      </c>
      <c r="C122" s="5" t="s">
        <v>129</v>
      </c>
      <c r="D122" s="15" t="s">
        <v>261</v>
      </c>
      <c r="E122" s="7">
        <v>2</v>
      </c>
      <c r="F122" s="15" t="s">
        <v>261</v>
      </c>
      <c r="G122" s="7">
        <v>2</v>
      </c>
      <c r="H122" s="15" t="s">
        <v>261</v>
      </c>
      <c r="I122" s="7">
        <v>2</v>
      </c>
      <c r="J122" s="5" t="s">
        <v>174</v>
      </c>
    </row>
  </sheetData>
  <autoFilter ref="A5:K122">
    <filterColumn colId="3" showButton="0"/>
    <filterColumn colId="4" showButton="0"/>
    <filterColumn colId="5" showButton="0"/>
    <filterColumn colId="6" showButton="0"/>
    <filterColumn colId="7" showButton="0"/>
  </autoFilter>
  <mergeCells count="22">
    <mergeCell ref="A2:J2"/>
    <mergeCell ref="A3:J3"/>
    <mergeCell ref="A5:A7"/>
    <mergeCell ref="C5:C7"/>
    <mergeCell ref="D5:I5"/>
    <mergeCell ref="J5:J7"/>
    <mergeCell ref="D6:E6"/>
    <mergeCell ref="B5:B7"/>
    <mergeCell ref="A8:J8"/>
    <mergeCell ref="A9:J9"/>
    <mergeCell ref="A16:J16"/>
    <mergeCell ref="F6:G6"/>
    <mergeCell ref="H6:I6"/>
    <mergeCell ref="A15:J15"/>
    <mergeCell ref="A17:J17"/>
    <mergeCell ref="A29:J29"/>
    <mergeCell ref="A30:J30"/>
    <mergeCell ref="A88:J88"/>
    <mergeCell ref="A77:J77"/>
    <mergeCell ref="A26:J26"/>
    <mergeCell ref="A19:J19"/>
    <mergeCell ref="A21:J21"/>
  </mergeCells>
  <phoneticPr fontId="3" type="noConversion"/>
  <printOptions horizontalCentered="1"/>
  <pageMargins left="0.19685039370078741" right="0.19685039370078741" top="0.59055118110236227" bottom="0.31496062992125984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Раздел 3</vt:lpstr>
      <vt:lpstr>расчет показателей программы</vt:lpstr>
      <vt:lpstr>'Раздел 3'!Заголовки_для_печати</vt:lpstr>
      <vt:lpstr>'расчет показателей программы'!Заголовки_для_печати</vt:lpstr>
      <vt:lpstr>'Раздел 3'!Область_печати</vt:lpstr>
      <vt:lpstr>'расчет показателей программы'!Область_печати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2014-01-22T07:20:56Z</cp:lastPrinted>
  <dcterms:created xsi:type="dcterms:W3CDTF">2006-09-16T00:00:00Z</dcterms:created>
  <dcterms:modified xsi:type="dcterms:W3CDTF">2022-11-02T07:31:31Z</dcterms:modified>
</cp:coreProperties>
</file>